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797" activeTab="2"/>
  </bookViews>
  <sheets>
    <sheet name="Thong tin" sheetId="1" r:id="rId1"/>
    <sheet name="06" sheetId="2" r:id="rId2"/>
    <sheet name="07"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2">'[6]Tro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2">'[5]Th_so'!$B$6</definedName>
    <definedName name="HSoChietKhau" localSheetId="0">'[5]Th_so'!$B$6</definedName>
    <definedName name="HSoChietKhau">'[5]Th_so'!$B$6</definedName>
    <definedName name="InDoiTuong">#REF!</definedName>
    <definedName name="InGiaTri" localSheetId="1">#REF!</definedName>
    <definedName name="InGiaTri" localSheetId="2">#REF!</definedName>
    <definedName name="InGiaTri" localSheetId="0">#REF!</definedName>
    <definedName name="InGiaTri">#REF!</definedName>
    <definedName name="InPhanTich" localSheetId="1">#REF!</definedName>
    <definedName name="InPhanTich" localSheetId="2">#REF!</definedName>
    <definedName name="InPhanTich" localSheetId="0">#REF!</definedName>
    <definedName name="InPhanTich">#REF!</definedName>
    <definedName name="InTHTien" localSheetId="1">#REF!</definedName>
    <definedName name="InTHTien" localSheetId="2">#REF!</definedName>
    <definedName name="InTHTien" localSheetId="0">#REF!</definedName>
    <definedName name="InTHTien">#REF!</definedName>
    <definedName name="InTHViec" localSheetId="1">#REF!</definedName>
    <definedName name="InTHViec" localSheetId="2">#REF!</definedName>
    <definedName name="InTHViec" localSheetId="0">#REF!</definedName>
    <definedName name="InTHViec">#REF!</definedName>
    <definedName name="InViec" localSheetId="1">#REF!</definedName>
    <definedName name="InViec" localSheetId="2">#REF!</definedName>
    <definedName name="InViec" localSheetId="0">#REF!</definedName>
    <definedName name="InViec">#REF!</definedName>
    <definedName name="Ktra">#REF!</definedName>
    <definedName name="M">#REF!</definedName>
    <definedName name="MakeIt">#REF!</definedName>
    <definedName name="Morning">#REF!</definedName>
    <definedName name="Nguyennhan">'[8]Nguyen_nhan'!$B$3:$B$16</definedName>
    <definedName name="nuoc">'[4]gvl'!$N$38</definedName>
    <definedName name="Poppy">#REF!</definedName>
    <definedName name="_xlnm.Print_Titles" localSheetId="1">'06'!$6:$10</definedName>
    <definedName name="_xlnm.Print_Titles" localSheetId="2">'07'!$6:$10</definedName>
    <definedName name="Qdinh">#REF!</definedName>
    <definedName name="t">#REF!</definedName>
    <definedName name="TaxTV">10%</definedName>
    <definedName name="TaxXL">5%</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2">'[1]Nhap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sharedStrings.xml><?xml version="1.0" encoding="utf-8"?>
<sst xmlns="http://schemas.openxmlformats.org/spreadsheetml/2006/main" count="333" uniqueCount="136">
  <si>
    <t>A</t>
  </si>
  <si>
    <t>Có điều kiện thi hành</t>
  </si>
  <si>
    <t>Tên đơn vị</t>
  </si>
  <si>
    <t>Tổng số thụ lý</t>
  </si>
  <si>
    <t>Tổng số phải thi hành</t>
  </si>
  <si>
    <t>NGƯỜI LẬP BIỂU</t>
  </si>
  <si>
    <t>I</t>
  </si>
  <si>
    <t>II</t>
  </si>
  <si>
    <t>III</t>
  </si>
  <si>
    <t>IV</t>
  </si>
  <si>
    <t>Chưa có điều kiện thi hành</t>
  </si>
  <si>
    <t>Trường hợp khác</t>
  </si>
  <si>
    <t>Đơn vị tính: 1.000 đồng</t>
  </si>
  <si>
    <t>V</t>
  </si>
  <si>
    <t>VII</t>
  </si>
  <si>
    <t>VIII</t>
  </si>
  <si>
    <t>VI</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</si>
  <si>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</si>
  <si>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</si>
  <si>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</si>
  <si>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</si>
  <si>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</si>
  <si>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</si>
  <si>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</si>
  <si>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</si>
  <si>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</si>
  <si>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</si>
  <si>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</si>
  <si>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</si>
  <si>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</si>
  <si>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Ban hành theo TT số: 08/2015/TT-BTP</t>
  </si>
  <si>
    <t>ngày 26 tháng 6 năm 2015</t>
  </si>
  <si>
    <t>Tổng cục Thi hành án dân sự</t>
  </si>
  <si>
    <t>Đơn vị tính: Việc</t>
  </si>
  <si>
    <t>Tổng số</t>
  </si>
  <si>
    <t>Chia ra:</t>
  </si>
  <si>
    <t>Ủy thác thi hành án</t>
  </si>
  <si>
    <t>1</t>
  </si>
  <si>
    <t>Đang thi hành</t>
  </si>
  <si>
    <t>Tạm đình chỉ thi hành án</t>
  </si>
  <si>
    <t>2</t>
  </si>
  <si>
    <t>3</t>
  </si>
  <si>
    <t>4</t>
  </si>
  <si>
    <t>5</t>
  </si>
  <si>
    <t>Giảm thi hành án</t>
  </si>
  <si>
    <t>7</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</si>
  <si>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</si>
  <si>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</si>
  <si>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</si>
  <si>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</si>
  <si>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</si>
  <si>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</si>
  <si>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</si>
  <si>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</si>
  <si>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</si>
  <si>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</si>
  <si>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</si>
  <si>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</si>
  <si>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</si>
  <si>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</si>
  <si>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</si>
  <si>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</si>
  <si>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</si>
  <si>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</si>
  <si>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</si>
  <si>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</si>
  <si>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</si>
  <si>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</si>
  <si>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</si>
  <si>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</si>
  <si>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</si>
  <si>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</si>
  <si>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</si>
  <si>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</si>
  <si>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</si>
  <si>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</si>
  <si>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</si>
  <si>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</si>
  <si>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</si>
  <si>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</si>
  <si>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</si>
  <si>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</si>
  <si>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</si>
  <si>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</si>
  <si>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5 tháng / năm 2019</t>
  </si>
  <si>
    <r>
      <rPr>
        <sz val="12"/>
        <color indexed="10"/>
        <rFont val="Times New Roman"/>
        <family val="1"/>
      </rPr>
      <t>Kon Tum</t>
    </r>
    <r>
      <rPr>
        <sz val="12"/>
        <rFont val="Times New Roman"/>
        <family val="1"/>
      </rPr>
      <t>, ngày       tháng 03 năm 2019</t>
    </r>
  </si>
  <si>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</si>
  <si>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</si>
  <si>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</si>
  <si>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</si>
  <si>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</si>
  <si>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</si>
  <si>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</si>
  <si>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</si>
  <si>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</si>
  <si>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</si>
  <si>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</si>
  <si>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</si>
  <si>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</si>
  <si>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</si>
  <si>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</si>
  <si>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</si>
  <si>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</si>
  <si>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</si>
  <si>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</si>
  <si>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</si>
  <si>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</si>
  <si>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</si>
  <si>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</si>
  <si>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</si>
  <si>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ĐẶNG ĐÌNH AN</t>
  </si>
  <si>
    <t>ĐỖ MẠNH KIỂM</t>
  </si>
  <si>
    <t>PHAN VĂN HÀ</t>
  </si>
  <si>
    <t>NGUYỄN THỊ THẮM</t>
  </si>
  <si>
    <t>ĐINH XUÂN KHƯƠNG</t>
  </si>
  <si>
    <t>TRẦN QUỐC TUYẾN</t>
  </si>
  <si>
    <t>PHAN THANH TÁM</t>
  </si>
  <si>
    <t>VŨ VĂN TẬP</t>
  </si>
  <si>
    <t>CHÂU VĂN SƠN</t>
  </si>
  <si>
    <t>TRẦN THỊ DUYỆT</t>
  </si>
  <si>
    <t>VÕ TẤN CƯỜNG</t>
  </si>
  <si>
    <t>NGUYỄN XUÂN SANG</t>
  </si>
  <si>
    <t>LE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</si>
  <si>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</si>
  <si>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</si>
  <si>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</si>
  <si>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</si>
  <si>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</si>
  <si>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</si>
  <si>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</si>
  <si>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</si>
  <si>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</si>
  <si>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</si>
  <si>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</si>
  <si>
    <t>Số việc chưa có điều kiện chuyển sổ theo dõi riêng</t>
  </si>
  <si>
    <t>Số tiền chưa có điều kiện thi hành chuyển số theo dõi riêng</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</si>
</sst>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s>
  <fonts count="87">
    <font>
      <sz val="12"/>
      <name val=".vntime"/>
      <family val="0"/>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12"/>
      <name val=".VnTime"/>
      <family val="2"/>
    </font>
    <font>
      <b/>
      <sz val="10"/>
      <name val="Times New Roman"/>
      <family val="1"/>
    </font>
    <font>
      <b/>
      <sz val="11"/>
      <name val="Times New Roman"/>
      <family val="1"/>
    </font>
    <font>
      <b/>
      <sz val="12"/>
      <name val="Times New Roman"/>
      <family val="1"/>
    </font>
    <font>
      <b/>
      <sz val="14"/>
      <name val="Times New Roman"/>
      <family val="1"/>
    </font>
    <font>
      <sz val="12"/>
      <name val="Times New Roman"/>
      <family val="1"/>
    </font>
    <font>
      <sz val="11"/>
      <name val="Times New Roman"/>
      <family val="1"/>
    </font>
    <font>
      <b/>
      <i/>
      <sz val="10"/>
      <name val="Times New Roman"/>
      <family val="1"/>
    </font>
    <font>
      <b/>
      <sz val="13"/>
      <name val="Times New Roman"/>
      <family val="1"/>
    </font>
    <font>
      <i/>
      <sz val="12"/>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3"/>
      <name val="Times New Roman"/>
      <family val="1"/>
    </font>
    <font>
      <sz val="11"/>
      <name val=".VnTime"/>
      <family val="2"/>
    </font>
    <font>
      <b/>
      <sz val="11"/>
      <name val=".VnTime"/>
      <family val="2"/>
    </font>
    <font>
      <i/>
      <sz val="10"/>
      <name val="Times New Roman"/>
      <family val="1"/>
    </font>
    <font>
      <sz val="10"/>
      <name val="Cambria"/>
      <family val="1"/>
    </font>
    <font>
      <b/>
      <sz val="10"/>
      <name val="Cambria"/>
      <family val="1"/>
    </font>
    <font>
      <sz val="9"/>
      <name val="Times New Roman"/>
      <family val="1"/>
    </font>
    <font>
      <b/>
      <sz val="9"/>
      <name val="Times New Roman"/>
      <family val="1"/>
    </font>
    <font>
      <sz val="9"/>
      <name val=".VnTime"/>
      <family val="2"/>
    </font>
    <font>
      <b/>
      <sz val="9"/>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i/>
      <sz val="9"/>
      <name val="Times New Roman"/>
      <family val="1"/>
    </font>
    <font>
      <i/>
      <sz val="9"/>
      <name val="Times New Roman"/>
      <family val="1"/>
    </font>
    <font>
      <sz val="9"/>
      <name val="Cambria"/>
      <family val="1"/>
    </font>
    <font>
      <b/>
      <sz val="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rgb="FF92D050"/>
        <bgColor indexed="64"/>
      </patternFill>
    </fill>
    <fill>
      <patternFill patternType="solid">
        <fgColor rgb="FFFFC000"/>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style="hair"/>
      <bottom>
        <color indexed="63"/>
      </bottom>
    </border>
    <border>
      <left>
        <color indexed="63"/>
      </left>
      <right>
        <color indexed="63"/>
      </right>
      <top>
        <color indexed="63"/>
      </top>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73"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73"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73"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73"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73"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73"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73"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73"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73" fillId="2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73" fillId="2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73"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74"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74" fillId="2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74" fillId="2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74"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4"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74"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74"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74"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74"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74" fillId="40"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74" fillId="4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74"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5"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1" fillId="0" borderId="0">
      <alignment/>
      <protection/>
    </xf>
    <xf numFmtId="0" fontId="11" fillId="0" borderId="0">
      <alignment/>
      <protection/>
    </xf>
    <xf numFmtId="0" fontId="76" fillId="45" borderId="1" applyNumberFormat="0" applyAlignment="0" applyProtection="0"/>
    <xf numFmtId="0" fontId="29" fillId="46" borderId="2" applyNumberFormat="0" applyAlignment="0" applyProtection="0"/>
    <xf numFmtId="0" fontId="29" fillId="46" borderId="2" applyNumberFormat="0" applyAlignment="0" applyProtection="0"/>
    <xf numFmtId="0" fontId="77" fillId="47" borderId="3" applyNumberFormat="0" applyAlignment="0" applyProtection="0"/>
    <xf numFmtId="0" fontId="30" fillId="48" borderId="4" applyNumberFormat="0" applyAlignment="0" applyProtection="0"/>
    <xf numFmtId="0" fontId="3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3" fillId="0" borderId="0" applyFont="0" applyFill="0" applyBorder="0" applyAlignment="0" applyProtection="0"/>
    <xf numFmtId="0" fontId="2" fillId="0" borderId="0" applyNumberFormat="0" applyFill="0" applyBorder="0" applyAlignment="0" applyProtection="0"/>
    <xf numFmtId="0" fontId="79" fillId="49"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 fillId="0" borderId="0" applyNumberFormat="0" applyFill="0" applyBorder="0" applyAlignment="0" applyProtection="0"/>
    <xf numFmtId="0" fontId="33" fillId="0" borderId="5" applyNumberFormat="0" applyFill="0" applyAlignment="0" applyProtection="0"/>
    <xf numFmtId="0" fontId="33" fillId="0" borderId="5" applyNumberFormat="0" applyFill="0" applyAlignment="0" applyProtection="0"/>
    <xf numFmtId="0" fontId="5" fillId="0" borderId="0" applyNumberFormat="0" applyFill="0" applyBorder="0" applyAlignment="0" applyProtection="0"/>
    <xf numFmtId="0" fontId="34" fillId="0" borderId="6" applyNumberFormat="0" applyFill="0" applyAlignment="0" applyProtection="0"/>
    <xf numFmtId="0" fontId="34" fillId="0" borderId="6" applyNumberFormat="0" applyFill="0" applyAlignment="0" applyProtection="0"/>
    <xf numFmtId="0" fontId="80"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8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81" fillId="50" borderId="1" applyNumberFormat="0" applyAlignment="0" applyProtection="0"/>
    <xf numFmtId="0" fontId="36" fillId="13" borderId="2" applyNumberFormat="0" applyAlignment="0" applyProtection="0"/>
    <xf numFmtId="0" fontId="36" fillId="13" borderId="2" applyNumberFormat="0" applyAlignment="0" applyProtection="0"/>
    <xf numFmtId="0" fontId="82"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83"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201" fontId="6"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3" fillId="0" borderId="0">
      <alignment/>
      <protection/>
    </xf>
    <xf numFmtId="0" fontId="18" fillId="0" borderId="0">
      <alignment/>
      <protection/>
    </xf>
    <xf numFmtId="0" fontId="13" fillId="53" borderId="11" applyNumberFormat="0" applyFont="0" applyAlignment="0" applyProtection="0"/>
    <xf numFmtId="0" fontId="26" fillId="54" borderId="12" applyNumberFormat="0" applyFont="0" applyAlignment="0" applyProtection="0"/>
    <xf numFmtId="0" fontId="26" fillId="54" borderId="12" applyNumberFormat="0" applyFont="0" applyAlignment="0" applyProtection="0"/>
    <xf numFmtId="0" fontId="84" fillId="45" borderId="13" applyNumberFormat="0" applyAlignment="0" applyProtection="0"/>
    <xf numFmtId="0" fontId="39" fillId="46" borderId="14" applyNumberFormat="0" applyAlignment="0" applyProtection="0"/>
    <xf numFmtId="0" fontId="39" fillId="46" borderId="14"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15" applyNumberFormat="0" applyFont="0" applyFill="0" applyAlignment="0" applyProtection="0"/>
    <xf numFmtId="0" fontId="40" fillId="0" borderId="16" applyNumberFormat="0" applyFill="0" applyAlignment="0" applyProtection="0"/>
    <xf numFmtId="0" fontId="40" fillId="0" borderId="16" applyNumberFormat="0" applyFill="0" applyAlignment="0" applyProtection="0"/>
    <xf numFmtId="0" fontId="8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3" fillId="0" borderId="0" applyFont="0" applyFill="0" applyBorder="0" applyAlignment="0" applyProtection="0"/>
    <xf numFmtId="0" fontId="8" fillId="0" borderId="0">
      <alignment/>
      <protection/>
    </xf>
    <xf numFmtId="198" fontId="3" fillId="0" borderId="0" applyFont="0" applyFill="0" applyBorder="0" applyAlignment="0" applyProtection="0"/>
    <xf numFmtId="199" fontId="3"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0" fontId="10" fillId="0" borderId="0">
      <alignment/>
      <protection/>
    </xf>
  </cellStyleXfs>
  <cellXfs count="241">
    <xf numFmtId="0" fontId="0" fillId="0" borderId="0" xfId="0" applyAlignment="1">
      <alignment/>
    </xf>
    <xf numFmtId="0" fontId="18" fillId="0" borderId="0" xfId="145">
      <alignment/>
      <protection/>
    </xf>
    <xf numFmtId="0" fontId="18" fillId="0" borderId="17" xfId="145" applyFont="1" applyBorder="1">
      <alignment/>
      <protection/>
    </xf>
    <xf numFmtId="0" fontId="18" fillId="55" borderId="17" xfId="145" applyFont="1" applyFill="1" applyBorder="1">
      <alignment/>
      <protection/>
    </xf>
    <xf numFmtId="0" fontId="25" fillId="55" borderId="17" xfId="145" applyFont="1" applyFill="1" applyBorder="1">
      <alignment/>
      <protection/>
    </xf>
    <xf numFmtId="0" fontId="25" fillId="55" borderId="17" xfId="145" applyFont="1" applyFill="1" applyBorder="1" applyAlignment="1">
      <alignment/>
      <protection/>
    </xf>
    <xf numFmtId="0" fontId="18" fillId="0" borderId="17" xfId="145" applyFont="1" applyFill="1" applyBorder="1">
      <alignment/>
      <protection/>
    </xf>
    <xf numFmtId="2" fontId="18" fillId="0" borderId="0" xfId="145" applyNumberFormat="1" applyFont="1" applyFill="1">
      <alignment/>
      <protection/>
    </xf>
    <xf numFmtId="49" fontId="18" fillId="0" borderId="0" xfId="145" applyNumberFormat="1" applyFont="1" applyFill="1">
      <alignment/>
      <protection/>
    </xf>
    <xf numFmtId="49" fontId="19" fillId="0" borderId="0" xfId="145" applyNumberFormat="1" applyFont="1" applyFill="1">
      <alignment/>
      <protection/>
    </xf>
    <xf numFmtId="49" fontId="15" fillId="0" borderId="0" xfId="145" applyNumberFormat="1" applyFont="1" applyFill="1">
      <alignment/>
      <protection/>
    </xf>
    <xf numFmtId="0" fontId="18" fillId="0" borderId="0" xfId="145" applyNumberFormat="1" applyFont="1" applyFill="1">
      <alignment/>
      <protection/>
    </xf>
    <xf numFmtId="0" fontId="44" fillId="0" borderId="0" xfId="145" applyNumberFormat="1" applyFont="1" applyFill="1">
      <alignment/>
      <protection/>
    </xf>
    <xf numFmtId="0" fontId="44" fillId="0" borderId="0" xfId="145" applyNumberFormat="1" applyFont="1" applyFill="1" applyAlignment="1">
      <alignment/>
      <protection/>
    </xf>
    <xf numFmtId="3" fontId="14" fillId="56" borderId="17" xfId="151" applyNumberFormat="1" applyFont="1" applyFill="1" applyBorder="1" applyAlignment="1" applyProtection="1">
      <alignment horizontal="center" vertical="center"/>
      <protection/>
    </xf>
    <xf numFmtId="49" fontId="18" fillId="0" borderId="0" xfId="145" applyNumberFormat="1" applyFont="1" applyFill="1" applyBorder="1">
      <alignment/>
      <protection/>
    </xf>
    <xf numFmtId="49" fontId="18" fillId="0" borderId="0" xfId="145" applyNumberFormat="1" applyFont="1" applyFill="1" applyBorder="1" applyAlignment="1">
      <alignment/>
      <protection/>
    </xf>
    <xf numFmtId="49" fontId="13" fillId="0" borderId="0" xfId="145" applyNumberFormat="1" applyFont="1" applyFill="1" applyBorder="1">
      <alignment/>
      <protection/>
    </xf>
    <xf numFmtId="49" fontId="19" fillId="0" borderId="0" xfId="145" applyNumberFormat="1" applyFont="1" applyFill="1" applyAlignment="1">
      <alignment/>
      <protection/>
    </xf>
    <xf numFmtId="49" fontId="19" fillId="0" borderId="0" xfId="145" applyNumberFormat="1" applyFont="1" applyFill="1" applyBorder="1" applyAlignment="1">
      <alignment/>
      <protection/>
    </xf>
    <xf numFmtId="49" fontId="23" fillId="0" borderId="0" xfId="145" applyNumberFormat="1" applyFont="1" applyFill="1" applyAlignment="1">
      <alignment/>
      <protection/>
    </xf>
    <xf numFmtId="49" fontId="19" fillId="0" borderId="0" xfId="145" applyNumberFormat="1" applyFont="1" applyFill="1" applyAlignment="1">
      <alignment horizontal="center"/>
      <protection/>
    </xf>
    <xf numFmtId="49" fontId="19" fillId="0" borderId="17" xfId="145" applyNumberFormat="1" applyFont="1" applyFill="1" applyBorder="1" applyAlignment="1" applyProtection="1">
      <alignment horizontal="center" vertical="center" wrapText="1"/>
      <protection/>
    </xf>
    <xf numFmtId="49" fontId="19" fillId="0" borderId="17" xfId="145" applyNumberFormat="1" applyFont="1" applyFill="1" applyBorder="1" applyAlignment="1">
      <alignment horizontal="center" vertical="center" wrapText="1"/>
      <protection/>
    </xf>
    <xf numFmtId="0" fontId="44" fillId="0" borderId="0" xfId="145" applyNumberFormat="1" applyFont="1" applyFill="1" applyBorder="1" applyAlignment="1">
      <alignment horizontal="center" wrapText="1"/>
      <protection/>
    </xf>
    <xf numFmtId="0" fontId="17" fillId="0" borderId="0" xfId="145" applyNumberFormat="1" applyFont="1" applyFill="1" applyBorder="1">
      <alignment/>
      <protection/>
    </xf>
    <xf numFmtId="0" fontId="17" fillId="0" borderId="0" xfId="145" applyNumberFormat="1" applyFont="1" applyFill="1" applyBorder="1" applyAlignment="1">
      <alignment horizontal="center" wrapText="1"/>
      <protection/>
    </xf>
    <xf numFmtId="0" fontId="44" fillId="0" borderId="0" xfId="145" applyNumberFormat="1" applyFont="1" applyFill="1" applyAlignment="1">
      <alignment wrapText="1"/>
      <protection/>
    </xf>
    <xf numFmtId="49" fontId="44" fillId="0" borderId="0" xfId="145" applyNumberFormat="1" applyFont="1" applyFill="1">
      <alignment/>
      <protection/>
    </xf>
    <xf numFmtId="49" fontId="47" fillId="0" borderId="0" xfId="145" applyNumberFormat="1" applyFont="1" applyFill="1" applyBorder="1">
      <alignment/>
      <protection/>
    </xf>
    <xf numFmtId="49" fontId="48" fillId="0" borderId="0" xfId="145" applyNumberFormat="1" applyFont="1" applyFill="1" applyBorder="1">
      <alignment/>
      <protection/>
    </xf>
    <xf numFmtId="49" fontId="18" fillId="0" borderId="0" xfId="145" applyNumberFormat="1" applyFont="1" applyFill="1" applyAlignment="1">
      <alignment/>
      <protection/>
    </xf>
    <xf numFmtId="49" fontId="18" fillId="0" borderId="0" xfId="145" applyNumberFormat="1" applyFill="1" applyBorder="1" applyAlignment="1">
      <alignment/>
      <protection/>
    </xf>
    <xf numFmtId="49" fontId="46" fillId="0" borderId="0" xfId="145" applyNumberFormat="1" applyFont="1" applyFill="1" applyAlignment="1">
      <alignment/>
      <protection/>
    </xf>
    <xf numFmtId="49" fontId="22" fillId="0" borderId="0" xfId="145" applyNumberFormat="1" applyFont="1" applyFill="1" applyAlignment="1">
      <alignment/>
      <protection/>
    </xf>
    <xf numFmtId="49" fontId="18" fillId="0" borderId="0" xfId="145" applyNumberFormat="1" applyFont="1" applyFill="1" applyAlignment="1">
      <alignment horizontal="center"/>
      <protection/>
    </xf>
    <xf numFmtId="49" fontId="16" fillId="0" borderId="0" xfId="145" applyNumberFormat="1" applyFont="1" applyFill="1">
      <alignment/>
      <protection/>
    </xf>
    <xf numFmtId="49" fontId="18" fillId="0" borderId="17" xfId="145" applyNumberFormat="1" applyFont="1" applyFill="1" applyBorder="1" applyAlignment="1">
      <alignment/>
      <protection/>
    </xf>
    <xf numFmtId="3" fontId="14" fillId="23" borderId="17" xfId="151" applyNumberFormat="1" applyFont="1" applyFill="1" applyBorder="1" applyAlignment="1" applyProtection="1">
      <alignment horizontal="center" vertical="center"/>
      <protection/>
    </xf>
    <xf numFmtId="3" fontId="12" fillId="0" borderId="18" xfId="151" applyNumberFormat="1" applyFont="1" applyFill="1" applyBorder="1" applyAlignment="1" applyProtection="1">
      <alignment horizontal="center" vertical="center"/>
      <protection/>
    </xf>
    <xf numFmtId="3" fontId="12" fillId="0" borderId="19" xfId="151" applyNumberFormat="1" applyFont="1" applyFill="1" applyBorder="1" applyAlignment="1" applyProtection="1">
      <alignment horizontal="center" vertical="center"/>
      <protection/>
    </xf>
    <xf numFmtId="3" fontId="12" fillId="0" borderId="20" xfId="151" applyNumberFormat="1" applyFont="1" applyFill="1" applyBorder="1" applyAlignment="1" applyProtection="1">
      <alignment horizontal="center" vertical="center"/>
      <protection/>
    </xf>
    <xf numFmtId="3" fontId="14" fillId="7" borderId="17" xfId="151" applyNumberFormat="1" applyFont="1" applyFill="1" applyBorder="1" applyAlignment="1" applyProtection="1">
      <alignment horizontal="center" vertical="center"/>
      <protection/>
    </xf>
    <xf numFmtId="0" fontId="12" fillId="0" borderId="0" xfId="151" applyNumberFormat="1" applyFont="1" applyFill="1" applyBorder="1" applyAlignment="1" applyProtection="1">
      <alignment horizontal="center" vertical="center"/>
      <protection/>
    </xf>
    <xf numFmtId="49" fontId="42" fillId="0" borderId="0" xfId="145" applyNumberFormat="1" applyFont="1" applyFill="1" applyBorder="1">
      <alignment/>
      <protection/>
    </xf>
    <xf numFmtId="3" fontId="12" fillId="0" borderId="21" xfId="151" applyNumberFormat="1" applyFont="1" applyFill="1" applyBorder="1" applyAlignment="1" applyProtection="1">
      <alignment horizontal="center" vertical="center"/>
      <protection/>
    </xf>
    <xf numFmtId="4" fontId="18" fillId="0" borderId="0" xfId="145" applyNumberFormat="1" applyFont="1" applyFill="1">
      <alignment/>
      <protection/>
    </xf>
    <xf numFmtId="49" fontId="49" fillId="0" borderId="17" xfId="145" applyNumberFormat="1" applyFont="1" applyFill="1" applyBorder="1" applyAlignment="1" applyProtection="1">
      <alignment horizontal="center" vertical="center"/>
      <protection/>
    </xf>
    <xf numFmtId="3" fontId="14" fillId="57" borderId="17" xfId="151" applyNumberFormat="1" applyFont="1" applyFill="1" applyBorder="1" applyAlignment="1" applyProtection="1">
      <alignment horizontal="center" vertical="center"/>
      <protection/>
    </xf>
    <xf numFmtId="0" fontId="17" fillId="0" borderId="0" xfId="145" applyNumberFormat="1" applyFont="1" applyFill="1" applyBorder="1" applyAlignment="1">
      <alignment horizontal="center" vertical="center"/>
      <protection/>
    </xf>
    <xf numFmtId="37" fontId="50" fillId="0" borderId="21" xfId="107" applyNumberFormat="1" applyFont="1" applyFill="1" applyBorder="1" applyAlignment="1">
      <alignment horizontal="center" vertical="center"/>
    </xf>
    <xf numFmtId="49" fontId="12" fillId="0" borderId="0" xfId="145" applyNumberFormat="1" applyFont="1" applyFill="1" applyBorder="1" applyAlignment="1" applyProtection="1">
      <alignment horizontal="center" vertical="center"/>
      <protection/>
    </xf>
    <xf numFmtId="37" fontId="50" fillId="0" borderId="0" xfId="107" applyNumberFormat="1" applyFont="1" applyFill="1" applyBorder="1" applyAlignment="1">
      <alignment horizontal="center" vertical="center"/>
    </xf>
    <xf numFmtId="10" fontId="12" fillId="0" borderId="0" xfId="146" applyNumberFormat="1" applyFont="1" applyFill="1" applyBorder="1" applyAlignment="1">
      <alignment horizontal="right" vertical="center"/>
      <protection/>
    </xf>
    <xf numFmtId="37" fontId="50" fillId="0" borderId="19" xfId="107" applyNumberFormat="1" applyFont="1" applyFill="1" applyBorder="1" applyAlignment="1">
      <alignment horizontal="center" vertical="center"/>
    </xf>
    <xf numFmtId="3" fontId="50" fillId="0" borderId="19" xfId="107" applyNumberFormat="1" applyFont="1" applyFill="1" applyBorder="1" applyAlignment="1">
      <alignment horizontal="center" vertical="center"/>
    </xf>
    <xf numFmtId="3" fontId="50" fillId="0" borderId="21" xfId="107" applyNumberFormat="1" applyFont="1" applyFill="1" applyBorder="1" applyAlignment="1">
      <alignment horizontal="center" vertical="center"/>
    </xf>
    <xf numFmtId="37" fontId="50" fillId="0" borderId="22" xfId="107" applyNumberFormat="1" applyFont="1" applyFill="1" applyBorder="1" applyAlignment="1">
      <alignment horizontal="center" vertical="center"/>
    </xf>
    <xf numFmtId="10" fontId="12" fillId="0" borderId="18" xfId="146" applyNumberFormat="1" applyFont="1" applyFill="1" applyBorder="1" applyAlignment="1">
      <alignment horizontal="right" vertical="center"/>
      <protection/>
    </xf>
    <xf numFmtId="10" fontId="12" fillId="0" borderId="19" xfId="146" applyNumberFormat="1" applyFont="1" applyFill="1" applyBorder="1" applyAlignment="1">
      <alignment horizontal="right" vertical="center"/>
      <protection/>
    </xf>
    <xf numFmtId="10" fontId="12" fillId="0" borderId="21" xfId="146" applyNumberFormat="1" applyFont="1" applyFill="1" applyBorder="1" applyAlignment="1">
      <alignment horizontal="right" vertical="center"/>
      <protection/>
    </xf>
    <xf numFmtId="10" fontId="14" fillId="23" borderId="17" xfId="146" applyNumberFormat="1" applyFont="1" applyFill="1" applyBorder="1" applyAlignment="1">
      <alignment vertical="center"/>
      <protection/>
    </xf>
    <xf numFmtId="10" fontId="12" fillId="0" borderId="20" xfId="146" applyNumberFormat="1" applyFont="1" applyFill="1" applyBorder="1" applyAlignment="1">
      <alignment horizontal="right" vertical="center"/>
      <protection/>
    </xf>
    <xf numFmtId="10" fontId="12" fillId="0" borderId="19" xfId="146" applyNumberFormat="1" applyFont="1" applyFill="1" applyBorder="1" applyAlignment="1">
      <alignment vertical="center"/>
      <protection/>
    </xf>
    <xf numFmtId="10" fontId="14" fillId="57" borderId="17" xfId="146" applyNumberFormat="1" applyFont="1" applyFill="1" applyBorder="1" applyAlignment="1">
      <alignment horizontal="right" vertical="center"/>
      <protection/>
    </xf>
    <xf numFmtId="10" fontId="12" fillId="0" borderId="23" xfId="146" applyNumberFormat="1" applyFont="1" applyFill="1" applyBorder="1" applyAlignment="1">
      <alignment horizontal="right" vertical="center"/>
      <protection/>
    </xf>
    <xf numFmtId="10" fontId="12" fillId="0" borderId="22" xfId="146" applyNumberFormat="1" applyFont="1" applyFill="1" applyBorder="1" applyAlignment="1">
      <alignment horizontal="right" vertical="center"/>
      <protection/>
    </xf>
    <xf numFmtId="49" fontId="14" fillId="23" borderId="17" xfId="145" applyNumberFormat="1" applyFont="1" applyFill="1" applyBorder="1" applyAlignment="1" applyProtection="1">
      <alignment horizontal="center" vertical="center"/>
      <protection/>
    </xf>
    <xf numFmtId="49" fontId="12" fillId="0" borderId="18" xfId="145" applyNumberFormat="1" applyFont="1" applyFill="1" applyBorder="1" applyAlignment="1" applyProtection="1">
      <alignment horizontal="center" vertical="center"/>
      <protection/>
    </xf>
    <xf numFmtId="49" fontId="12" fillId="0" borderId="19" xfId="145" applyNumberFormat="1" applyFont="1" applyFill="1" applyBorder="1" applyAlignment="1" applyProtection="1">
      <alignment horizontal="center" vertical="center"/>
      <protection/>
    </xf>
    <xf numFmtId="49" fontId="14" fillId="7" borderId="17" xfId="145" applyNumberFormat="1" applyFont="1" applyFill="1" applyBorder="1" applyAlignment="1" applyProtection="1">
      <alignment horizontal="center" vertical="center"/>
      <protection/>
    </xf>
    <xf numFmtId="49" fontId="14" fillId="57" borderId="17" xfId="145" applyNumberFormat="1" applyFont="1" applyFill="1" applyBorder="1" applyAlignment="1" applyProtection="1">
      <alignment horizontal="center" vertical="center"/>
      <protection/>
    </xf>
    <xf numFmtId="49" fontId="12" fillId="0" borderId="23" xfId="145" applyNumberFormat="1" applyFont="1" applyFill="1" applyBorder="1" applyAlignment="1" applyProtection="1">
      <alignment horizontal="center" vertical="center"/>
      <protection/>
    </xf>
    <xf numFmtId="49" fontId="12" fillId="0" borderId="20" xfId="145" applyNumberFormat="1" applyFont="1" applyFill="1" applyBorder="1" applyAlignment="1" applyProtection="1">
      <alignment horizontal="center" vertical="center"/>
      <protection/>
    </xf>
    <xf numFmtId="49" fontId="12" fillId="0" borderId="21" xfId="145" applyNumberFormat="1" applyFont="1" applyFill="1" applyBorder="1" applyAlignment="1" applyProtection="1">
      <alignment horizontal="center" vertical="center"/>
      <protection/>
    </xf>
    <xf numFmtId="49" fontId="12" fillId="0" borderId="22" xfId="145" applyNumberFormat="1" applyFont="1" applyFill="1" applyBorder="1" applyAlignment="1" applyProtection="1">
      <alignment horizontal="center" vertical="center"/>
      <protection/>
    </xf>
    <xf numFmtId="10" fontId="14" fillId="58" borderId="17" xfId="146" applyNumberFormat="1" applyFont="1" applyFill="1" applyBorder="1" applyAlignment="1">
      <alignment horizontal="right" vertical="center"/>
      <protection/>
    </xf>
    <xf numFmtId="10" fontId="14" fillId="59" borderId="17" xfId="146" applyNumberFormat="1" applyFont="1" applyFill="1" applyBorder="1" applyAlignment="1">
      <alignment horizontal="right" vertical="center"/>
      <protection/>
    </xf>
    <xf numFmtId="10" fontId="14" fillId="57" borderId="17" xfId="146" applyNumberFormat="1" applyFont="1" applyFill="1" applyBorder="1" applyAlignment="1">
      <alignment vertical="center"/>
      <protection/>
    </xf>
    <xf numFmtId="49" fontId="14" fillId="57" borderId="17" xfId="151" applyNumberFormat="1" applyFont="1" applyFill="1" applyBorder="1" applyAlignment="1">
      <alignment horizontal="center" vertical="center" wrapText="1"/>
      <protection/>
    </xf>
    <xf numFmtId="3" fontId="12" fillId="0" borderId="22" xfId="151" applyNumberFormat="1" applyFont="1" applyFill="1" applyBorder="1" applyAlignment="1" applyProtection="1">
      <alignment horizontal="center" vertical="center"/>
      <protection/>
    </xf>
    <xf numFmtId="3" fontId="14" fillId="0" borderId="20" xfId="151" applyNumberFormat="1" applyFont="1" applyFill="1" applyBorder="1" applyAlignment="1" applyProtection="1">
      <alignment horizontal="center" vertical="center"/>
      <protection/>
    </xf>
    <xf numFmtId="3" fontId="12" fillId="0" borderId="23" xfId="151" applyNumberFormat="1" applyFont="1" applyFill="1" applyBorder="1" applyAlignment="1" applyProtection="1">
      <alignment horizontal="center" vertical="center"/>
      <protection/>
    </xf>
    <xf numFmtId="172" fontId="51" fillId="57" borderId="17" xfId="107" applyNumberFormat="1" applyFont="1" applyFill="1" applyBorder="1" applyAlignment="1">
      <alignment horizontal="center" vertical="center" wrapText="1"/>
    </xf>
    <xf numFmtId="172" fontId="50" fillId="0" borderId="21" xfId="107" applyNumberFormat="1" applyFont="1" applyFill="1" applyBorder="1" applyAlignment="1">
      <alignment horizontal="center" vertical="center" wrapText="1"/>
    </xf>
    <xf numFmtId="172" fontId="50" fillId="0" borderId="19" xfId="107" applyNumberFormat="1" applyFont="1" applyFill="1" applyBorder="1" applyAlignment="1">
      <alignment horizontal="center" vertical="center"/>
    </xf>
    <xf numFmtId="172" fontId="50" fillId="0" borderId="19" xfId="107" applyNumberFormat="1" applyFont="1" applyFill="1" applyBorder="1" applyAlignment="1">
      <alignment horizontal="center" vertical="center" wrapText="1"/>
    </xf>
    <xf numFmtId="172" fontId="50" fillId="0" borderId="20" xfId="107" applyNumberFormat="1" applyFont="1" applyFill="1" applyBorder="1" applyAlignment="1">
      <alignment horizontal="center" vertical="center"/>
    </xf>
    <xf numFmtId="172" fontId="50" fillId="0" borderId="20" xfId="107" applyNumberFormat="1" applyFont="1" applyFill="1" applyBorder="1" applyAlignment="1">
      <alignment horizontal="center" vertical="center" wrapText="1"/>
    </xf>
    <xf numFmtId="49" fontId="14" fillId="23" borderId="17" xfId="145" applyNumberFormat="1" applyFont="1" applyFill="1" applyBorder="1" applyAlignment="1" applyProtection="1">
      <alignment horizontal="center" vertical="center" wrapText="1"/>
      <protection/>
    </xf>
    <xf numFmtId="41" fontId="50" fillId="0" borderId="20" xfId="151" applyNumberFormat="1" applyFont="1" applyFill="1" applyBorder="1" applyAlignment="1">
      <alignment horizontal="center" vertical="center" wrapText="1"/>
      <protection/>
    </xf>
    <xf numFmtId="49" fontId="15" fillId="0" borderId="0" xfId="145" applyNumberFormat="1" applyFont="1" applyFill="1" applyAlignment="1">
      <alignment horizontal="center"/>
      <protection/>
    </xf>
    <xf numFmtId="49" fontId="20" fillId="23" borderId="17" xfId="151" applyNumberFormat="1" applyFont="1" applyFill="1" applyBorder="1" applyAlignment="1">
      <alignment horizontal="center" vertical="center" wrapText="1"/>
      <protection/>
    </xf>
    <xf numFmtId="172" fontId="50" fillId="0" borderId="21" xfId="107" applyNumberFormat="1" applyFont="1" applyFill="1" applyBorder="1" applyAlignment="1">
      <alignment horizontal="center" vertical="center"/>
    </xf>
    <xf numFmtId="172" fontId="50" fillId="0" borderId="23" xfId="107" applyNumberFormat="1" applyFont="1" applyFill="1" applyBorder="1" applyAlignment="1">
      <alignment horizontal="center" vertical="center"/>
    </xf>
    <xf numFmtId="172" fontId="50" fillId="0" borderId="22" xfId="107" applyNumberFormat="1" applyFont="1" applyFill="1" applyBorder="1" applyAlignment="1">
      <alignment horizontal="center" vertical="center"/>
    </xf>
    <xf numFmtId="172" fontId="50" fillId="0" borderId="0" xfId="107" applyNumberFormat="1" applyFont="1" applyFill="1" applyBorder="1" applyAlignment="1">
      <alignment horizontal="center" vertical="center"/>
    </xf>
    <xf numFmtId="0" fontId="44" fillId="0" borderId="0" xfId="145" applyNumberFormat="1" applyFont="1" applyFill="1" applyAlignment="1">
      <alignment horizontal="center" wrapText="1"/>
      <protection/>
    </xf>
    <xf numFmtId="49" fontId="44" fillId="0" borderId="0" xfId="145" applyNumberFormat="1" applyFont="1" applyFill="1" applyAlignment="1">
      <alignment horizontal="center"/>
      <protection/>
    </xf>
    <xf numFmtId="0" fontId="19" fillId="0" borderId="0" xfId="145" applyNumberFormat="1" applyFont="1" applyFill="1" applyAlignment="1">
      <alignment horizontal="center" vertical="center"/>
      <protection/>
    </xf>
    <xf numFmtId="0" fontId="49" fillId="0" borderId="17" xfId="145" applyNumberFormat="1" applyFont="1" applyFill="1" applyBorder="1" applyAlignment="1" applyProtection="1">
      <alignment horizontal="center" vertical="center"/>
      <protection/>
    </xf>
    <xf numFmtId="0" fontId="19" fillId="0" borderId="18" xfId="145" applyNumberFormat="1" applyFont="1" applyFill="1" applyBorder="1" applyAlignment="1">
      <alignment horizontal="center" vertical="center"/>
      <protection/>
    </xf>
    <xf numFmtId="0" fontId="19" fillId="0" borderId="19" xfId="145" applyNumberFormat="1" applyFont="1" applyFill="1" applyBorder="1" applyAlignment="1">
      <alignment horizontal="center" vertical="center"/>
      <protection/>
    </xf>
    <xf numFmtId="0" fontId="19" fillId="0" borderId="24" xfId="145" applyNumberFormat="1" applyFont="1" applyFill="1" applyBorder="1" applyAlignment="1">
      <alignment horizontal="center" vertical="center"/>
      <protection/>
    </xf>
    <xf numFmtId="0" fontId="19" fillId="0" borderId="23" xfId="145" applyNumberFormat="1" applyFont="1" applyFill="1" applyBorder="1" applyAlignment="1">
      <alignment horizontal="center" vertical="center"/>
      <protection/>
    </xf>
    <xf numFmtId="0" fontId="19" fillId="0" borderId="21" xfId="145" applyNumberFormat="1" applyFont="1" applyFill="1" applyBorder="1" applyAlignment="1">
      <alignment horizontal="center" vertical="center"/>
      <protection/>
    </xf>
    <xf numFmtId="0" fontId="47" fillId="0" borderId="0" xfId="145" applyNumberFormat="1" applyFont="1" applyFill="1" applyBorder="1" applyAlignment="1">
      <alignment horizontal="center" vertical="center"/>
      <protection/>
    </xf>
    <xf numFmtId="0" fontId="48" fillId="0" borderId="0" xfId="145" applyNumberFormat="1" applyFont="1" applyFill="1" applyBorder="1" applyAlignment="1">
      <alignment horizontal="center" vertical="center"/>
      <protection/>
    </xf>
    <xf numFmtId="0" fontId="15" fillId="57" borderId="17" xfId="145" applyNumberFormat="1" applyFont="1" applyFill="1" applyBorder="1" applyAlignment="1">
      <alignment horizontal="center" vertical="center"/>
      <protection/>
    </xf>
    <xf numFmtId="0" fontId="15" fillId="58" borderId="17" xfId="145" applyNumberFormat="1" applyFont="1" applyFill="1" applyBorder="1" applyAlignment="1">
      <alignment horizontal="center" vertical="center"/>
      <protection/>
    </xf>
    <xf numFmtId="0" fontId="15" fillId="59" borderId="17" xfId="145" applyNumberFormat="1" applyFont="1" applyFill="1" applyBorder="1" applyAlignment="1">
      <alignment horizontal="center" vertical="center"/>
      <protection/>
    </xf>
    <xf numFmtId="3" fontId="52" fillId="0" borderId="18" xfId="145" applyNumberFormat="1" applyFont="1" applyFill="1" applyBorder="1" applyAlignment="1">
      <alignment horizontal="center" vertical="center"/>
      <protection/>
    </xf>
    <xf numFmtId="3" fontId="52" fillId="0" borderId="19" xfId="145" applyNumberFormat="1" applyFont="1" applyFill="1" applyBorder="1" applyAlignment="1">
      <alignment horizontal="center" vertical="center"/>
      <protection/>
    </xf>
    <xf numFmtId="3" fontId="52" fillId="0" borderId="24" xfId="145" applyNumberFormat="1" applyFont="1" applyFill="1" applyBorder="1" applyAlignment="1">
      <alignment horizontal="center" vertical="center"/>
      <protection/>
    </xf>
    <xf numFmtId="3" fontId="52" fillId="0" borderId="0" xfId="145" applyNumberFormat="1" applyFont="1" applyFill="1" applyAlignment="1">
      <alignment horizontal="center" vertical="center"/>
      <protection/>
    </xf>
    <xf numFmtId="3" fontId="52" fillId="0" borderId="17" xfId="145" applyNumberFormat="1" applyFont="1" applyFill="1" applyBorder="1" applyAlignment="1">
      <alignment horizontal="center" vertical="center"/>
      <protection/>
    </xf>
    <xf numFmtId="3" fontId="53" fillId="60" borderId="17" xfId="145" applyNumberFormat="1" applyFont="1" applyFill="1" applyBorder="1" applyAlignment="1">
      <alignment horizontal="center" vertical="center"/>
      <protection/>
    </xf>
    <xf numFmtId="3" fontId="53" fillId="58" borderId="17" xfId="145" applyNumberFormat="1" applyFont="1" applyFill="1" applyBorder="1" applyAlignment="1">
      <alignment horizontal="center" vertical="center"/>
      <protection/>
    </xf>
    <xf numFmtId="3" fontId="53" fillId="61" borderId="17" xfId="145" applyNumberFormat="1" applyFont="1" applyFill="1" applyBorder="1" applyAlignment="1">
      <alignment horizontal="center" vertical="center"/>
      <protection/>
    </xf>
    <xf numFmtId="3" fontId="53" fillId="57" borderId="17" xfId="145" applyNumberFormat="1" applyFont="1" applyFill="1" applyBorder="1" applyAlignment="1">
      <alignment horizontal="center" vertical="center"/>
      <protection/>
    </xf>
    <xf numFmtId="3" fontId="52" fillId="0" borderId="21" xfId="145" applyNumberFormat="1" applyFont="1" applyFill="1" applyBorder="1" applyAlignment="1">
      <alignment horizontal="center" vertical="center"/>
      <protection/>
    </xf>
    <xf numFmtId="3" fontId="52" fillId="0" borderId="23" xfId="145" applyNumberFormat="1" applyFont="1" applyFill="1" applyBorder="1" applyAlignment="1">
      <alignment horizontal="center" vertical="center"/>
      <protection/>
    </xf>
    <xf numFmtId="3" fontId="52" fillId="0" borderId="25" xfId="145" applyNumberFormat="1" applyFont="1" applyFill="1" applyBorder="1" applyAlignment="1">
      <alignment horizontal="center" vertical="center"/>
      <protection/>
    </xf>
    <xf numFmtId="3" fontId="54" fillId="0" borderId="0" xfId="145" applyNumberFormat="1" applyFont="1" applyFill="1" applyBorder="1" applyAlignment="1">
      <alignment horizontal="center" vertical="center"/>
      <protection/>
    </xf>
    <xf numFmtId="3" fontId="55" fillId="0" borderId="0" xfId="145" applyNumberFormat="1" applyFont="1" applyFill="1" applyBorder="1" applyAlignment="1">
      <alignment horizontal="center" vertical="center"/>
      <protection/>
    </xf>
    <xf numFmtId="0" fontId="18" fillId="62" borderId="26" xfId="145" applyFill="1" applyBorder="1" applyAlignment="1">
      <alignment horizontal="center" vertical="center" wrapText="1"/>
      <protection/>
    </xf>
    <xf numFmtId="0" fontId="18" fillId="0" borderId="0" xfId="145" applyAlignment="1" quotePrefix="1">
      <alignment horizontal="center" vertical="center" wrapText="1"/>
      <protection/>
    </xf>
    <xf numFmtId="0" fontId="18" fillId="0" borderId="0" xfId="145" applyAlignment="1" quotePrefix="1">
      <alignment horizontal="center"/>
      <protection/>
    </xf>
    <xf numFmtId="0" fontId="45" fillId="0" borderId="0" xfId="145" applyNumberFormat="1" applyFont="1" applyFill="1" applyBorder="1" applyAlignment="1">
      <alignment horizontal="center" vertical="center"/>
      <protection/>
    </xf>
    <xf numFmtId="0" fontId="17" fillId="0" borderId="0" xfId="145" applyNumberFormat="1" applyFont="1" applyFill="1" applyBorder="1" applyAlignment="1">
      <alignment horizontal="center" wrapText="1"/>
      <protection/>
    </xf>
    <xf numFmtId="0" fontId="17" fillId="0" borderId="0" xfId="145" applyNumberFormat="1" applyFont="1" applyFill="1" applyBorder="1" applyAlignment="1">
      <alignment horizontal="center" vertical="center"/>
      <protection/>
    </xf>
    <xf numFmtId="49" fontId="15" fillId="0" borderId="17" xfId="145" applyNumberFormat="1" applyFont="1" applyFill="1" applyBorder="1" applyAlignment="1">
      <alignment horizontal="center" vertical="center" wrapText="1"/>
      <protection/>
    </xf>
    <xf numFmtId="49" fontId="19" fillId="0" borderId="17" xfId="145" applyNumberFormat="1" applyFont="1" applyFill="1" applyBorder="1" applyAlignment="1" applyProtection="1">
      <alignment horizontal="center" vertical="center" wrapText="1"/>
      <protection/>
    </xf>
    <xf numFmtId="49" fontId="19" fillId="0" borderId="0" xfId="145" applyNumberFormat="1" applyFont="1" applyFill="1" applyAlignment="1">
      <alignment horizontal="left"/>
      <protection/>
    </xf>
    <xf numFmtId="0" fontId="43" fillId="0" borderId="0" xfId="145" applyNumberFormat="1" applyFont="1" applyFill="1" applyAlignment="1">
      <alignment horizontal="center"/>
      <protection/>
    </xf>
    <xf numFmtId="0" fontId="15" fillId="0" borderId="17" xfId="145" applyNumberFormat="1" applyFont="1" applyFill="1" applyBorder="1" applyAlignment="1">
      <alignment horizontal="center" vertical="center" wrapText="1"/>
      <protection/>
    </xf>
    <xf numFmtId="1" fontId="15" fillId="0" borderId="17" xfId="145" applyNumberFormat="1" applyFont="1" applyFill="1" applyBorder="1" applyAlignment="1">
      <alignment horizontal="center" vertical="center"/>
      <protection/>
    </xf>
    <xf numFmtId="49" fontId="15" fillId="0" borderId="17" xfId="145" applyNumberFormat="1" applyFont="1" applyFill="1" applyBorder="1" applyAlignment="1" applyProtection="1">
      <alignment horizontal="center" vertical="center" wrapText="1"/>
      <protection/>
    </xf>
    <xf numFmtId="0" fontId="17" fillId="0" borderId="0" xfId="145" applyNumberFormat="1" applyFont="1" applyFill="1" applyAlignment="1">
      <alignment horizontal="center"/>
      <protection/>
    </xf>
    <xf numFmtId="49" fontId="20" fillId="0" borderId="17" xfId="145" applyNumberFormat="1" applyFont="1" applyFill="1" applyBorder="1" applyAlignment="1" applyProtection="1">
      <alignment horizontal="center" vertical="center" wrapText="1"/>
      <protection/>
    </xf>
    <xf numFmtId="49" fontId="14" fillId="56" borderId="17" xfId="145" applyNumberFormat="1" applyFont="1" applyFill="1" applyBorder="1" applyAlignment="1" applyProtection="1">
      <alignment horizontal="center" vertical="center" wrapText="1"/>
      <protection/>
    </xf>
    <xf numFmtId="0" fontId="45" fillId="0" borderId="0" xfId="145" applyNumberFormat="1" applyFont="1" applyFill="1" applyBorder="1" applyAlignment="1">
      <alignment horizontal="center" wrapText="1"/>
      <protection/>
    </xf>
    <xf numFmtId="0" fontId="19" fillId="0" borderId="17" xfId="145" applyNumberFormat="1" applyFont="1" applyFill="1" applyBorder="1" applyAlignment="1">
      <alignment horizontal="center" vertical="center" wrapText="1"/>
      <protection/>
    </xf>
    <xf numFmtId="49" fontId="21" fillId="0" borderId="0" xfId="145" applyNumberFormat="1" applyFont="1" applyFill="1" applyAlignment="1">
      <alignment horizontal="center"/>
      <protection/>
    </xf>
    <xf numFmtId="49" fontId="21" fillId="0" borderId="0" xfId="145" applyNumberFormat="1" applyFont="1" applyFill="1" applyAlignment="1">
      <alignment horizontal="center" wrapText="1"/>
      <protection/>
    </xf>
    <xf numFmtId="0" fontId="15" fillId="0" borderId="0" xfId="145" applyNumberFormat="1" applyFont="1" applyFill="1" applyBorder="1" applyAlignment="1">
      <alignment horizontal="right" wrapText="1"/>
      <protection/>
    </xf>
    <xf numFmtId="49" fontId="15" fillId="0" borderId="0" xfId="145" applyNumberFormat="1" applyFont="1" applyFill="1" applyBorder="1" applyAlignment="1">
      <alignment horizontal="right" wrapText="1"/>
      <protection/>
    </xf>
    <xf numFmtId="49" fontId="23" fillId="0" borderId="0" xfId="145" applyNumberFormat="1" applyFont="1" applyFill="1" applyBorder="1" applyAlignment="1">
      <alignment horizontal="right"/>
      <protection/>
    </xf>
    <xf numFmtId="49" fontId="17" fillId="0" borderId="0" xfId="145" applyNumberFormat="1" applyFont="1" applyFill="1" applyAlignment="1">
      <alignment horizontal="center"/>
      <protection/>
    </xf>
    <xf numFmtId="49" fontId="17" fillId="0" borderId="0" xfId="145" applyNumberFormat="1" applyFont="1" applyFill="1" applyBorder="1" applyAlignment="1">
      <alignment horizontal="center"/>
      <protection/>
    </xf>
    <xf numFmtId="3" fontId="52" fillId="0" borderId="17" xfId="145" applyNumberFormat="1" applyFont="1" applyFill="1" applyBorder="1" applyAlignment="1">
      <alignment horizontal="center" vertical="center" wrapText="1"/>
      <protection/>
    </xf>
    <xf numFmtId="49" fontId="18" fillId="0" borderId="0" xfId="145" applyNumberFormat="1" applyFont="1" applyFill="1" applyAlignment="1">
      <alignment horizontal="left"/>
      <protection/>
    </xf>
    <xf numFmtId="0" fontId="16" fillId="0" borderId="0" xfId="145" applyNumberFormat="1" applyFont="1" applyFill="1" applyBorder="1" applyAlignment="1">
      <alignment horizontal="right" wrapText="1"/>
      <protection/>
    </xf>
    <xf numFmtId="49" fontId="16" fillId="0" borderId="0" xfId="145" applyNumberFormat="1" applyFont="1" applyFill="1" applyBorder="1" applyAlignment="1">
      <alignment horizontal="right" wrapText="1"/>
      <protection/>
    </xf>
    <xf numFmtId="49" fontId="22" fillId="0" borderId="0" xfId="145" applyNumberFormat="1" applyFont="1" applyFill="1" applyBorder="1" applyAlignment="1">
      <alignment horizontal="center"/>
      <protection/>
    </xf>
    <xf numFmtId="0" fontId="19" fillId="0" borderId="22" xfId="145" applyNumberFormat="1" applyFont="1" applyFill="1" applyBorder="1" applyAlignment="1">
      <alignment horizontal="center" vertical="center"/>
      <protection/>
    </xf>
    <xf numFmtId="0" fontId="53" fillId="0" borderId="17" xfId="145" applyNumberFormat="1" applyFont="1" applyFill="1" applyBorder="1" applyAlignment="1">
      <alignment horizontal="center" vertical="center" wrapText="1"/>
      <protection/>
    </xf>
    <xf numFmtId="49" fontId="53" fillId="0" borderId="17" xfId="145" applyNumberFormat="1" applyFont="1" applyFill="1" applyBorder="1" applyAlignment="1" applyProtection="1">
      <alignment horizontal="center" vertical="center" wrapText="1"/>
      <protection/>
    </xf>
    <xf numFmtId="49" fontId="53" fillId="0" borderId="17" xfId="145" applyNumberFormat="1" applyFont="1" applyFill="1" applyBorder="1" applyAlignment="1">
      <alignment horizontal="center" vertical="center" wrapText="1"/>
      <protection/>
    </xf>
    <xf numFmtId="1" fontId="53" fillId="0" borderId="17" xfId="145" applyNumberFormat="1" applyFont="1" applyFill="1" applyBorder="1" applyAlignment="1">
      <alignment horizontal="center" vertical="center"/>
      <protection/>
    </xf>
    <xf numFmtId="49" fontId="52" fillId="0" borderId="17" xfId="145" applyNumberFormat="1" applyFont="1" applyFill="1" applyBorder="1" applyAlignment="1" applyProtection="1">
      <alignment horizontal="center" vertical="center" wrapText="1"/>
      <protection/>
    </xf>
    <xf numFmtId="49" fontId="52" fillId="0" borderId="17" xfId="145" applyNumberFormat="1" applyFont="1" applyFill="1" applyBorder="1" applyAlignment="1" applyProtection="1">
      <alignment horizontal="center" vertical="center" wrapText="1"/>
      <protection/>
    </xf>
    <xf numFmtId="49" fontId="52" fillId="0" borderId="17" xfId="145" applyNumberFormat="1" applyFont="1" applyFill="1" applyBorder="1" applyAlignment="1">
      <alignment horizontal="center" vertical="center" wrapText="1"/>
      <protection/>
    </xf>
    <xf numFmtId="49" fontId="69" fillId="0" borderId="17" xfId="145" applyNumberFormat="1" applyFont="1" applyFill="1" applyBorder="1" applyAlignment="1" applyProtection="1">
      <alignment horizontal="center" vertical="center" wrapText="1"/>
      <protection/>
    </xf>
    <xf numFmtId="49" fontId="70" fillId="0" borderId="17" xfId="145" applyNumberFormat="1" applyFont="1" applyFill="1" applyBorder="1" applyAlignment="1" applyProtection="1">
      <alignment horizontal="center" vertical="center"/>
      <protection/>
    </xf>
    <xf numFmtId="0" fontId="70" fillId="0" borderId="17" xfId="145" applyNumberFormat="1" applyFont="1" applyFill="1" applyBorder="1" applyAlignment="1" applyProtection="1">
      <alignment horizontal="center" vertical="center"/>
      <protection/>
    </xf>
    <xf numFmtId="49" fontId="53" fillId="56" borderId="17" xfId="145" applyNumberFormat="1" applyFont="1" applyFill="1" applyBorder="1" applyAlignment="1" applyProtection="1">
      <alignment horizontal="center" vertical="center" wrapText="1"/>
      <protection/>
    </xf>
    <xf numFmtId="3" fontId="53" fillId="56" borderId="17" xfId="151" applyNumberFormat="1" applyFont="1" applyFill="1" applyBorder="1" applyAlignment="1" applyProtection="1">
      <alignment horizontal="center" vertical="center"/>
      <protection/>
    </xf>
    <xf numFmtId="10" fontId="53" fillId="59" borderId="17" xfId="146" applyNumberFormat="1" applyFont="1" applyFill="1" applyBorder="1" applyAlignment="1">
      <alignment horizontal="right" vertical="center"/>
      <protection/>
    </xf>
    <xf numFmtId="49" fontId="53" fillId="23" borderId="17" xfId="145" applyNumberFormat="1" applyFont="1" applyFill="1" applyBorder="1" applyAlignment="1" applyProtection="1">
      <alignment horizontal="center" vertical="center"/>
      <protection/>
    </xf>
    <xf numFmtId="49" fontId="53" fillId="23" borderId="17" xfId="145" applyNumberFormat="1" applyFont="1" applyFill="1" applyBorder="1" applyAlignment="1" applyProtection="1">
      <alignment horizontal="center" vertical="center" wrapText="1"/>
      <protection/>
    </xf>
    <xf numFmtId="3" fontId="53" fillId="23" borderId="17" xfId="151" applyNumberFormat="1" applyFont="1" applyFill="1" applyBorder="1" applyAlignment="1" applyProtection="1">
      <alignment horizontal="center" vertical="center"/>
      <protection/>
    </xf>
    <xf numFmtId="10" fontId="53" fillId="58" borderId="17" xfId="146" applyNumberFormat="1" applyFont="1" applyFill="1" applyBorder="1" applyAlignment="1">
      <alignment horizontal="right" vertical="center"/>
      <protection/>
    </xf>
    <xf numFmtId="49" fontId="52" fillId="0" borderId="18" xfId="145" applyNumberFormat="1" applyFont="1" applyFill="1" applyBorder="1" applyAlignment="1" applyProtection="1">
      <alignment horizontal="center" vertical="center"/>
      <protection/>
    </xf>
    <xf numFmtId="172" fontId="71" fillId="0" borderId="18" xfId="107" applyNumberFormat="1" applyFont="1" applyFill="1" applyBorder="1" applyAlignment="1">
      <alignment horizontal="center" vertical="center" wrapText="1"/>
    </xf>
    <xf numFmtId="3" fontId="52" fillId="0" borderId="18" xfId="151" applyNumberFormat="1" applyFont="1" applyFill="1" applyBorder="1" applyAlignment="1" applyProtection="1">
      <alignment horizontal="center" vertical="center"/>
      <protection/>
    </xf>
    <xf numFmtId="10" fontId="52" fillId="0" borderId="18" xfId="146" applyNumberFormat="1" applyFont="1" applyFill="1" applyBorder="1" applyAlignment="1">
      <alignment horizontal="right" vertical="center"/>
      <protection/>
    </xf>
    <xf numFmtId="49" fontId="52" fillId="0" borderId="19" xfId="145" applyNumberFormat="1" applyFont="1" applyFill="1" applyBorder="1" applyAlignment="1" applyProtection="1">
      <alignment horizontal="center" vertical="center"/>
      <protection/>
    </xf>
    <xf numFmtId="172" fontId="71" fillId="0" borderId="19" xfId="107" applyNumberFormat="1" applyFont="1" applyFill="1" applyBorder="1" applyAlignment="1">
      <alignment horizontal="center" vertical="center" wrapText="1"/>
    </xf>
    <xf numFmtId="3" fontId="52" fillId="0" borderId="19" xfId="151" applyNumberFormat="1" applyFont="1" applyFill="1" applyBorder="1" applyAlignment="1" applyProtection="1">
      <alignment horizontal="center" vertical="center"/>
      <protection/>
    </xf>
    <xf numFmtId="10" fontId="52" fillId="0" borderId="19" xfId="146" applyNumberFormat="1" applyFont="1" applyFill="1" applyBorder="1" applyAlignment="1">
      <alignment horizontal="right" vertical="center"/>
      <protection/>
    </xf>
    <xf numFmtId="172" fontId="71" fillId="0" borderId="19" xfId="107" applyNumberFormat="1" applyFont="1" applyFill="1" applyBorder="1" applyAlignment="1">
      <alignment horizontal="center" vertical="center"/>
    </xf>
    <xf numFmtId="37" fontId="71" fillId="0" borderId="19" xfId="107" applyNumberFormat="1" applyFont="1" applyFill="1" applyBorder="1" applyAlignment="1">
      <alignment horizontal="center" vertical="center"/>
    </xf>
    <xf numFmtId="49" fontId="69" fillId="23" borderId="17" xfId="151" applyNumberFormat="1" applyFont="1" applyFill="1" applyBorder="1" applyAlignment="1">
      <alignment horizontal="center" vertical="center" wrapText="1"/>
      <protection/>
    </xf>
    <xf numFmtId="49" fontId="53" fillId="7" borderId="17" xfId="145" applyNumberFormat="1" applyFont="1" applyFill="1" applyBorder="1" applyAlignment="1" applyProtection="1">
      <alignment horizontal="center" vertical="center"/>
      <protection/>
    </xf>
    <xf numFmtId="49" fontId="53" fillId="57" borderId="17" xfId="151" applyNumberFormat="1" applyFont="1" applyFill="1" applyBorder="1" applyAlignment="1">
      <alignment horizontal="center" vertical="center" wrapText="1"/>
      <protection/>
    </xf>
    <xf numFmtId="3" fontId="53" fillId="7" borderId="17" xfId="151" applyNumberFormat="1" applyFont="1" applyFill="1" applyBorder="1" applyAlignment="1" applyProtection="1">
      <alignment horizontal="center" vertical="center"/>
      <protection/>
    </xf>
    <xf numFmtId="10" fontId="53" fillId="57" borderId="17" xfId="146" applyNumberFormat="1" applyFont="1" applyFill="1" applyBorder="1" applyAlignment="1">
      <alignment horizontal="right" vertical="center"/>
      <protection/>
    </xf>
    <xf numFmtId="49" fontId="52" fillId="0" borderId="20" xfId="145" applyNumberFormat="1" applyFont="1" applyFill="1" applyBorder="1" applyAlignment="1" applyProtection="1">
      <alignment horizontal="center" vertical="center"/>
      <protection/>
    </xf>
    <xf numFmtId="41" fontId="71" fillId="0" borderId="20" xfId="151" applyNumberFormat="1" applyFont="1" applyFill="1" applyBorder="1" applyAlignment="1">
      <alignment horizontal="center" vertical="center" wrapText="1"/>
      <protection/>
    </xf>
    <xf numFmtId="3" fontId="52" fillId="0" borderId="20" xfId="151" applyNumberFormat="1" applyFont="1" applyFill="1" applyBorder="1" applyAlignment="1" applyProtection="1">
      <alignment horizontal="center" vertical="center"/>
      <protection/>
    </xf>
    <xf numFmtId="3" fontId="52" fillId="0" borderId="25" xfId="151" applyNumberFormat="1" applyFont="1" applyFill="1" applyBorder="1" applyAlignment="1" applyProtection="1">
      <alignment horizontal="center" vertical="center"/>
      <protection/>
    </xf>
    <xf numFmtId="10" fontId="52" fillId="0" borderId="25" xfId="146" applyNumberFormat="1" applyFont="1" applyFill="1" applyBorder="1" applyAlignment="1">
      <alignment horizontal="right" vertical="center"/>
      <protection/>
    </xf>
    <xf numFmtId="3" fontId="52" fillId="0" borderId="21" xfId="151" applyNumberFormat="1" applyFont="1" applyFill="1" applyBorder="1" applyAlignment="1" applyProtection="1">
      <alignment horizontal="center" vertical="center"/>
      <protection/>
    </xf>
    <xf numFmtId="10" fontId="52" fillId="0" borderId="21" xfId="146" applyNumberFormat="1" applyFont="1" applyFill="1" applyBorder="1" applyAlignment="1">
      <alignment horizontal="right" vertical="center"/>
      <protection/>
    </xf>
    <xf numFmtId="172" fontId="71" fillId="0" borderId="21" xfId="107" applyNumberFormat="1" applyFont="1" applyFill="1" applyBorder="1" applyAlignment="1">
      <alignment horizontal="center" vertical="center" wrapText="1"/>
    </xf>
    <xf numFmtId="37" fontId="71" fillId="0" borderId="19" xfId="107" applyNumberFormat="1" applyFont="1" applyFill="1" applyBorder="1" applyAlignment="1">
      <alignment horizontal="right" vertical="center"/>
    </xf>
    <xf numFmtId="49" fontId="53" fillId="57" borderId="17" xfId="145" applyNumberFormat="1" applyFont="1" applyFill="1" applyBorder="1" applyAlignment="1" applyProtection="1">
      <alignment horizontal="center" vertical="center" wrapText="1"/>
      <protection/>
    </xf>
    <xf numFmtId="172" fontId="72" fillId="57" borderId="17" xfId="107" applyNumberFormat="1" applyFont="1" applyFill="1" applyBorder="1" applyAlignment="1">
      <alignment horizontal="center" vertical="center" wrapText="1"/>
    </xf>
    <xf numFmtId="3" fontId="53" fillId="57" borderId="17" xfId="151" applyNumberFormat="1" applyFont="1" applyFill="1" applyBorder="1" applyAlignment="1" applyProtection="1">
      <alignment horizontal="center" vertical="center" wrapText="1"/>
      <protection/>
    </xf>
    <xf numFmtId="10" fontId="53" fillId="57" borderId="17" xfId="146" applyNumberFormat="1" applyFont="1" applyFill="1" applyBorder="1" applyAlignment="1">
      <alignment horizontal="center" vertical="center" wrapText="1"/>
      <protection/>
    </xf>
    <xf numFmtId="49" fontId="52" fillId="0" borderId="20" xfId="145" applyNumberFormat="1" applyFont="1" applyFill="1" applyBorder="1" applyAlignment="1" applyProtection="1">
      <alignment horizontal="center" vertical="center" wrapText="1"/>
      <protection/>
    </xf>
    <xf numFmtId="172" fontId="71" fillId="0" borderId="20" xfId="107" applyNumberFormat="1" applyFont="1" applyFill="1" applyBorder="1" applyAlignment="1">
      <alignment horizontal="center" vertical="center" wrapText="1"/>
    </xf>
    <xf numFmtId="3" fontId="52" fillId="0" borderId="20" xfId="151" applyNumberFormat="1" applyFont="1" applyFill="1" applyBorder="1" applyAlignment="1" applyProtection="1">
      <alignment horizontal="center" vertical="center" wrapText="1"/>
      <protection/>
    </xf>
    <xf numFmtId="49" fontId="52" fillId="0" borderId="19" xfId="145" applyNumberFormat="1" applyFont="1" applyFill="1" applyBorder="1" applyAlignment="1" applyProtection="1">
      <alignment horizontal="center" vertical="center" wrapText="1"/>
      <protection/>
    </xf>
    <xf numFmtId="172" fontId="71" fillId="0" borderId="19" xfId="107" applyNumberFormat="1" applyFont="1" applyFill="1" applyBorder="1" applyAlignment="1">
      <alignment horizontal="right" vertical="center"/>
    </xf>
    <xf numFmtId="37" fontId="71" fillId="0" borderId="25" xfId="107" applyNumberFormat="1" applyFont="1" applyFill="1" applyBorder="1" applyAlignment="1">
      <alignment horizontal="center" vertical="center"/>
    </xf>
    <xf numFmtId="172" fontId="71" fillId="0" borderId="20" xfId="107" applyNumberFormat="1" applyFont="1" applyFill="1" applyBorder="1" applyAlignment="1">
      <alignment horizontal="right" vertical="center"/>
    </xf>
    <xf numFmtId="49" fontId="53" fillId="57" borderId="17" xfId="145" applyNumberFormat="1" applyFont="1" applyFill="1" applyBorder="1" applyAlignment="1" applyProtection="1">
      <alignment horizontal="center" vertical="center"/>
      <protection/>
    </xf>
    <xf numFmtId="3" fontId="53" fillId="57" borderId="17" xfId="151" applyNumberFormat="1" applyFont="1" applyFill="1" applyBorder="1" applyAlignment="1" applyProtection="1">
      <alignment horizontal="center" vertical="center"/>
      <protection/>
    </xf>
    <xf numFmtId="49" fontId="52" fillId="0" borderId="23" xfId="145" applyNumberFormat="1" applyFont="1" applyFill="1" applyBorder="1" applyAlignment="1" applyProtection="1">
      <alignment horizontal="center" vertical="center"/>
      <protection/>
    </xf>
    <xf numFmtId="172" fontId="71" fillId="0" borderId="23" xfId="107" applyNumberFormat="1" applyFont="1" applyFill="1" applyBorder="1" applyAlignment="1">
      <alignment horizontal="center" vertical="center" wrapText="1"/>
    </xf>
    <xf numFmtId="37" fontId="71" fillId="0" borderId="21" xfId="107" applyNumberFormat="1" applyFont="1" applyFill="1" applyBorder="1" applyAlignment="1">
      <alignment horizontal="center" vertical="center"/>
    </xf>
    <xf numFmtId="3" fontId="52" fillId="0" borderId="23" xfId="151" applyNumberFormat="1" applyFont="1" applyFill="1" applyBorder="1" applyAlignment="1" applyProtection="1">
      <alignment horizontal="center" vertical="center"/>
      <protection/>
    </xf>
    <xf numFmtId="49" fontId="52" fillId="0" borderId="21" xfId="145" applyNumberFormat="1" applyFont="1" applyFill="1" applyBorder="1" applyAlignment="1" applyProtection="1">
      <alignment horizontal="center" vertical="center"/>
      <protection/>
    </xf>
    <xf numFmtId="172" fontId="71" fillId="0" borderId="21" xfId="107" applyNumberFormat="1" applyFont="1" applyFill="1" applyBorder="1" applyAlignment="1">
      <alignment horizontal="right" vertical="center"/>
    </xf>
    <xf numFmtId="172" fontId="71" fillId="0" borderId="21" xfId="107" applyNumberFormat="1" applyFont="1" applyFill="1" applyBorder="1" applyAlignment="1">
      <alignment horizontal="center" vertical="center"/>
    </xf>
    <xf numFmtId="49" fontId="52" fillId="0" borderId="23" xfId="145" applyNumberFormat="1" applyFont="1" applyFill="1" applyBorder="1" applyAlignment="1" applyProtection="1">
      <alignment horizontal="center" vertical="center" wrapText="1"/>
      <protection/>
    </xf>
    <xf numFmtId="3" fontId="52" fillId="0" borderId="23" xfId="151" applyNumberFormat="1" applyFont="1" applyFill="1" applyBorder="1" applyAlignment="1" applyProtection="1">
      <alignment horizontal="center" vertical="center" wrapText="1"/>
      <protection/>
    </xf>
    <xf numFmtId="3" fontId="52" fillId="0" borderId="21" xfId="151" applyNumberFormat="1" applyFont="1" applyFill="1" applyBorder="1" applyAlignment="1" applyProtection="1">
      <alignment horizontal="center" vertical="center" wrapText="1"/>
      <protection/>
    </xf>
    <xf numFmtId="49" fontId="52" fillId="0" borderId="18" xfId="145" applyNumberFormat="1" applyFont="1" applyFill="1" applyBorder="1" applyAlignment="1" applyProtection="1">
      <alignment horizontal="center" vertical="center" wrapText="1"/>
      <protection/>
    </xf>
    <xf numFmtId="49" fontId="52" fillId="0" borderId="22" xfId="145" applyNumberFormat="1" applyFont="1" applyFill="1" applyBorder="1" applyAlignment="1" applyProtection="1">
      <alignment horizontal="center" vertical="center" wrapText="1"/>
      <protection/>
    </xf>
    <xf numFmtId="172" fontId="71" fillId="0" borderId="22" xfId="107" applyNumberFormat="1" applyFont="1" applyFill="1" applyBorder="1" applyAlignment="1">
      <alignment horizontal="right" vertical="center"/>
    </xf>
    <xf numFmtId="37" fontId="71" fillId="0" borderId="22" xfId="107" applyNumberFormat="1" applyFont="1" applyFill="1" applyBorder="1" applyAlignment="1">
      <alignment horizontal="center" vertical="center"/>
    </xf>
    <xf numFmtId="3" fontId="52" fillId="0" borderId="22" xfId="151" applyNumberFormat="1" applyFont="1" applyFill="1" applyBorder="1" applyAlignment="1" applyProtection="1">
      <alignment horizontal="center" vertical="center"/>
      <protection/>
    </xf>
    <xf numFmtId="3" fontId="52" fillId="0" borderId="22" xfId="151" applyNumberFormat="1" applyFont="1" applyFill="1" applyBorder="1" applyAlignment="1" applyProtection="1">
      <alignment horizontal="center" vertical="center" wrapText="1"/>
      <protection/>
    </xf>
    <xf numFmtId="10" fontId="52" fillId="0" borderId="22" xfId="146" applyNumberFormat="1" applyFont="1" applyFill="1" applyBorder="1" applyAlignment="1">
      <alignment horizontal="right" vertical="center"/>
      <protection/>
    </xf>
    <xf numFmtId="49" fontId="53" fillId="7" borderId="24" xfId="145" applyNumberFormat="1" applyFont="1" applyFill="1" applyBorder="1" applyAlignment="1" applyProtection="1">
      <alignment horizontal="center" vertical="center"/>
      <protection/>
    </xf>
    <xf numFmtId="49" fontId="53" fillId="7" borderId="24" xfId="151" applyNumberFormat="1" applyFont="1" applyFill="1" applyBorder="1" applyAlignment="1">
      <alignment horizontal="center" vertical="center" wrapText="1"/>
      <protection/>
    </xf>
    <xf numFmtId="3" fontId="53" fillId="7" borderId="24" xfId="151" applyNumberFormat="1" applyFont="1" applyFill="1" applyBorder="1" applyAlignment="1" applyProtection="1">
      <alignment horizontal="center" vertical="center"/>
      <protection/>
    </xf>
    <xf numFmtId="10" fontId="53" fillId="57" borderId="24" xfId="146" applyNumberFormat="1" applyFont="1" applyFill="1" applyBorder="1" applyAlignment="1">
      <alignment horizontal="right" vertical="center"/>
      <protection/>
    </xf>
    <xf numFmtId="41" fontId="71" fillId="0" borderId="23" xfId="151" applyNumberFormat="1" applyFont="1" applyFill="1" applyBorder="1" applyAlignment="1">
      <alignment horizontal="center" vertical="center" wrapText="1"/>
      <protection/>
    </xf>
    <xf numFmtId="37" fontId="72" fillId="57" borderId="17" xfId="107" applyNumberFormat="1" applyFont="1" applyFill="1" applyBorder="1" applyAlignment="1">
      <alignment horizontal="center" vertical="center" wrapText="1"/>
    </xf>
    <xf numFmtId="37" fontId="71" fillId="0" borderId="21" xfId="107" applyNumberFormat="1" applyFont="1" applyFill="1" applyBorder="1" applyAlignment="1">
      <alignment horizontal="center" vertical="center" wrapText="1"/>
    </xf>
    <xf numFmtId="172" fontId="71" fillId="0" borderId="23" xfId="107" applyNumberFormat="1" applyFont="1" applyFill="1" applyBorder="1" applyAlignment="1">
      <alignment horizontal="right" vertical="center"/>
    </xf>
    <xf numFmtId="37" fontId="71" fillId="0" borderId="23" xfId="107" applyNumberFormat="1" applyFont="1" applyFill="1" applyBorder="1" applyAlignment="1">
      <alignment horizontal="center" vertical="center"/>
    </xf>
    <xf numFmtId="10" fontId="52" fillId="0" borderId="23" xfId="146" applyNumberFormat="1" applyFont="1" applyFill="1" applyBorder="1" applyAlignment="1">
      <alignment horizontal="center" vertical="center"/>
      <protection/>
    </xf>
    <xf numFmtId="49" fontId="52" fillId="0" borderId="22" xfId="145" applyNumberFormat="1" applyFont="1" applyFill="1" applyBorder="1" applyAlignment="1" applyProtection="1">
      <alignment horizontal="center" vertical="center"/>
      <protection/>
    </xf>
    <xf numFmtId="172" fontId="71" fillId="0" borderId="24" xfId="107" applyNumberFormat="1" applyFont="1" applyFill="1" applyBorder="1" applyAlignment="1">
      <alignment horizontal="center" vertical="center" wrapText="1"/>
    </xf>
    <xf numFmtId="37" fontId="71" fillId="0" borderId="24" xfId="107" applyNumberFormat="1" applyFont="1" applyFill="1" applyBorder="1" applyAlignment="1">
      <alignment horizontal="center" vertical="center"/>
    </xf>
    <xf numFmtId="10" fontId="52" fillId="0" borderId="22" xfId="146" applyNumberFormat="1" applyFont="1" applyFill="1" applyBorder="1" applyAlignment="1">
      <alignment horizontal="center" vertical="center"/>
      <protection/>
    </xf>
  </cellXfs>
  <cellStyles count="16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3" xfId="161"/>
    <cellStyle name="Title" xfId="162"/>
    <cellStyle name="Title 2" xfId="163"/>
    <cellStyle name="Title 3" xfId="164"/>
    <cellStyle name="Total" xfId="165"/>
    <cellStyle name="Total 2" xfId="166"/>
    <cellStyle name="Total 3" xfId="167"/>
    <cellStyle name="Warning Text" xfId="168"/>
    <cellStyle name="Warning Text 2" xfId="169"/>
    <cellStyle name="Warning Text 3" xfId="170"/>
    <cellStyle name="똿뗦먛귟 [0.00]_PRODUCT DETAIL Q1" xfId="171"/>
    <cellStyle name="똿뗦먛귟_PRODUCT DETAIL Q1" xfId="172"/>
    <cellStyle name="믅됞 [0.00]_PRODUCT DETAIL Q1" xfId="173"/>
    <cellStyle name="믅됞_PRODUCT DETAIL Q1" xfId="174"/>
    <cellStyle name="백분율_HOBONG" xfId="175"/>
    <cellStyle name="뷭?_BOOKSHIP" xfId="176"/>
    <cellStyle name="콤마 [0]_1202" xfId="177"/>
    <cellStyle name="콤마_1202" xfId="178"/>
    <cellStyle name="통화 [0]_1202" xfId="179"/>
    <cellStyle name="통화_1202" xfId="180"/>
    <cellStyle name="표준_(정보부문)월별인원계획"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933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933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6668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6668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6" sqref="B6"/>
    </sheetView>
  </sheetViews>
  <sheetFormatPr defaultColWidth="8.796875" defaultRowHeight="15"/>
  <cols>
    <col min="1" max="1" width="23.5" style="1" customWidth="1"/>
    <col min="2" max="2" width="99.3984375" style="1" customWidth="1"/>
    <col min="3" max="16384" width="9" style="1" customWidth="1"/>
  </cols>
  <sheetData>
    <row r="2" spans="1:2" ht="62.25" customHeight="1">
      <c r="A2" s="125" t="s">
        <v>17</v>
      </c>
      <c r="B2" s="125"/>
    </row>
    <row r="3" spans="1:2" ht="24.75" customHeight="1">
      <c r="A3" s="2" t="s">
        <v>18</v>
      </c>
      <c r="B3" s="3" t="s">
        <v>84</v>
      </c>
    </row>
    <row r="4" spans="1:2" ht="24.75" customHeight="1">
      <c r="A4" s="2" t="s">
        <v>19</v>
      </c>
      <c r="B4" s="3" t="s">
        <v>20</v>
      </c>
    </row>
    <row r="5" spans="1:2" ht="24.75" customHeight="1">
      <c r="A5" s="2" t="s">
        <v>21</v>
      </c>
      <c r="B5" s="4" t="s">
        <v>22</v>
      </c>
    </row>
    <row r="6" spans="1:2" ht="24.75" customHeight="1">
      <c r="A6" s="2" t="s">
        <v>23</v>
      </c>
      <c r="B6" s="4" t="s">
        <v>24</v>
      </c>
    </row>
    <row r="7" spans="1:2" ht="24.75" customHeight="1">
      <c r="A7" s="2" t="s">
        <v>25</v>
      </c>
      <c r="B7" s="5" t="s">
        <v>26</v>
      </c>
    </row>
    <row r="8" spans="1:2" ht="24.75" customHeight="1">
      <c r="A8" s="6" t="s">
        <v>27</v>
      </c>
      <c r="B8" s="3" t="s">
        <v>85</v>
      </c>
    </row>
    <row r="10" spans="1:2" ht="58.5" customHeight="1">
      <c r="A10" s="126" t="s">
        <v>28</v>
      </c>
      <c r="B10" s="126"/>
    </row>
    <row r="11" spans="1:2" ht="15.75">
      <c r="A11" s="127" t="s">
        <v>29</v>
      </c>
      <c r="B11" s="127"/>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T88"/>
  <sheetViews>
    <sheetView showZeros="0" view="pageBreakPreview" zoomScaleSheetLayoutView="100" workbookViewId="0" topLeftCell="A55">
      <selection activeCell="A61" sqref="A61:T61"/>
    </sheetView>
  </sheetViews>
  <sheetFormatPr defaultColWidth="8.796875" defaultRowHeight="15"/>
  <cols>
    <col min="1" max="1" width="4.19921875" style="9" customWidth="1"/>
    <col min="2" max="2" width="16.09765625" style="21" customWidth="1"/>
    <col min="3" max="3" width="8.5" style="9" customWidth="1"/>
    <col min="4" max="5" width="7.3984375" style="9" customWidth="1"/>
    <col min="6" max="6" width="6.5" style="9" customWidth="1"/>
    <col min="7" max="7" width="7.59765625" style="9" customWidth="1"/>
    <col min="8" max="8" width="7.69921875" style="9" customWidth="1"/>
    <col min="9" max="9" width="7.8984375" style="9" customWidth="1"/>
    <col min="10" max="11" width="6.19921875" style="9" customWidth="1"/>
    <col min="12" max="12" width="6.5" style="9" customWidth="1"/>
    <col min="13" max="13" width="6.69921875" style="9" customWidth="1"/>
    <col min="14" max="14" width="6.59765625" style="9" customWidth="1"/>
    <col min="15" max="15" width="6.09765625" style="9" customWidth="1"/>
    <col min="16" max="16" width="6.8984375" style="9" customWidth="1"/>
    <col min="17" max="17" width="7.5" style="9" customWidth="1"/>
    <col min="18" max="18" width="8.19921875" style="9" customWidth="1"/>
    <col min="19" max="19" width="7.59765625" style="9" customWidth="1"/>
    <col min="20" max="20" width="6.69921875" style="99" customWidth="1"/>
    <col min="21" max="16384" width="9" style="9" customWidth="1"/>
  </cols>
  <sheetData>
    <row r="1" spans="1:19" ht="20.25" customHeight="1">
      <c r="A1" s="18" t="s">
        <v>46</v>
      </c>
      <c r="C1" s="18"/>
      <c r="E1" s="143" t="s">
        <v>47</v>
      </c>
      <c r="F1" s="143"/>
      <c r="G1" s="143"/>
      <c r="H1" s="143"/>
      <c r="I1" s="143"/>
      <c r="J1" s="143"/>
      <c r="K1" s="143"/>
      <c r="L1" s="143"/>
      <c r="M1" s="143"/>
      <c r="N1" s="143"/>
      <c r="O1" s="143"/>
      <c r="P1" s="19" t="s">
        <v>48</v>
      </c>
      <c r="Q1" s="19"/>
      <c r="R1" s="19"/>
      <c r="S1" s="19"/>
    </row>
    <row r="2" spans="1:19" ht="17.25" customHeight="1">
      <c r="A2" s="133" t="s">
        <v>30</v>
      </c>
      <c r="B2" s="133"/>
      <c r="C2" s="133"/>
      <c r="D2" s="133"/>
      <c r="E2" s="144" t="s">
        <v>49</v>
      </c>
      <c r="F2" s="144"/>
      <c r="G2" s="144"/>
      <c r="H2" s="144"/>
      <c r="I2" s="144"/>
      <c r="J2" s="144"/>
      <c r="K2" s="144"/>
      <c r="L2" s="144"/>
      <c r="M2" s="144"/>
      <c r="N2" s="144"/>
      <c r="O2" s="144"/>
      <c r="P2" s="145" t="str">
        <f>'Thong tin'!B4</f>
        <v>Cục THADS tỉnh Kon Tum</v>
      </c>
      <c r="Q2" s="145"/>
      <c r="R2" s="145"/>
      <c r="S2" s="145"/>
    </row>
    <row r="3" spans="1:19" ht="19.5" customHeight="1">
      <c r="A3" s="133" t="s">
        <v>31</v>
      </c>
      <c r="B3" s="133"/>
      <c r="C3" s="133"/>
      <c r="D3" s="133"/>
      <c r="E3" s="134" t="str">
        <f>'Thong tin'!B3</f>
        <v>5 tháng / năm 2019</v>
      </c>
      <c r="F3" s="134"/>
      <c r="G3" s="134"/>
      <c r="H3" s="134"/>
      <c r="I3" s="134"/>
      <c r="J3" s="134"/>
      <c r="K3" s="134"/>
      <c r="L3" s="134"/>
      <c r="M3" s="134"/>
      <c r="N3" s="134"/>
      <c r="O3" s="134"/>
      <c r="P3" s="19" t="s">
        <v>50</v>
      </c>
      <c r="Q3" s="18"/>
      <c r="R3" s="19"/>
      <c r="S3" s="19"/>
    </row>
    <row r="4" spans="1:19" ht="14.25" customHeight="1">
      <c r="A4" s="20" t="s">
        <v>51</v>
      </c>
      <c r="C4" s="18"/>
      <c r="D4" s="18"/>
      <c r="E4" s="18"/>
      <c r="F4" s="18"/>
      <c r="G4" s="18"/>
      <c r="H4" s="18"/>
      <c r="I4" s="18"/>
      <c r="J4" s="18"/>
      <c r="K4" s="18"/>
      <c r="L4" s="18"/>
      <c r="M4" s="18"/>
      <c r="N4" s="21"/>
      <c r="O4" s="21"/>
      <c r="P4" s="146" t="s">
        <v>32</v>
      </c>
      <c r="Q4" s="146"/>
      <c r="R4" s="146"/>
      <c r="S4" s="146"/>
    </row>
    <row r="5" spans="2:19" ht="21.75" customHeight="1">
      <c r="B5" s="91"/>
      <c r="C5" s="10"/>
      <c r="P5" s="147" t="s">
        <v>33</v>
      </c>
      <c r="Q5" s="147"/>
      <c r="R5" s="147"/>
      <c r="S5" s="147"/>
    </row>
    <row r="6" spans="1:20" ht="19.5" customHeight="1">
      <c r="A6" s="135" t="s">
        <v>2</v>
      </c>
      <c r="B6" s="135"/>
      <c r="C6" s="137" t="s">
        <v>3</v>
      </c>
      <c r="D6" s="137"/>
      <c r="E6" s="137"/>
      <c r="F6" s="131" t="s">
        <v>36</v>
      </c>
      <c r="G6" s="131" t="s">
        <v>52</v>
      </c>
      <c r="H6" s="136" t="s">
        <v>4</v>
      </c>
      <c r="I6" s="136"/>
      <c r="J6" s="136"/>
      <c r="K6" s="136"/>
      <c r="L6" s="136"/>
      <c r="M6" s="136"/>
      <c r="N6" s="136"/>
      <c r="O6" s="136"/>
      <c r="P6" s="136"/>
      <c r="Q6" s="136"/>
      <c r="R6" s="137" t="s">
        <v>53</v>
      </c>
      <c r="S6" s="137" t="s">
        <v>54</v>
      </c>
      <c r="T6" s="142" t="s">
        <v>134</v>
      </c>
    </row>
    <row r="7" spans="1:20" s="19" customFormat="1" ht="27" customHeight="1">
      <c r="A7" s="135"/>
      <c r="B7" s="135"/>
      <c r="C7" s="137" t="s">
        <v>55</v>
      </c>
      <c r="D7" s="132" t="s">
        <v>35</v>
      </c>
      <c r="E7" s="132"/>
      <c r="F7" s="131"/>
      <c r="G7" s="131"/>
      <c r="H7" s="131" t="s">
        <v>4</v>
      </c>
      <c r="I7" s="137" t="s">
        <v>1</v>
      </c>
      <c r="J7" s="137"/>
      <c r="K7" s="137"/>
      <c r="L7" s="137"/>
      <c r="M7" s="137"/>
      <c r="N7" s="137"/>
      <c r="O7" s="137"/>
      <c r="P7" s="137"/>
      <c r="Q7" s="131" t="s">
        <v>10</v>
      </c>
      <c r="R7" s="137"/>
      <c r="S7" s="137"/>
      <c r="T7" s="142"/>
    </row>
    <row r="8" spans="1:20" ht="21.75" customHeight="1">
      <c r="A8" s="135"/>
      <c r="B8" s="135"/>
      <c r="C8" s="137"/>
      <c r="D8" s="132" t="s">
        <v>56</v>
      </c>
      <c r="E8" s="132" t="s">
        <v>57</v>
      </c>
      <c r="F8" s="131"/>
      <c r="G8" s="131"/>
      <c r="H8" s="131"/>
      <c r="I8" s="131" t="s">
        <v>58</v>
      </c>
      <c r="J8" s="132" t="s">
        <v>35</v>
      </c>
      <c r="K8" s="132"/>
      <c r="L8" s="132"/>
      <c r="M8" s="132"/>
      <c r="N8" s="132"/>
      <c r="O8" s="132"/>
      <c r="P8" s="132"/>
      <c r="Q8" s="131"/>
      <c r="R8" s="137"/>
      <c r="S8" s="137"/>
      <c r="T8" s="142"/>
    </row>
    <row r="9" spans="1:20" ht="84" customHeight="1">
      <c r="A9" s="135"/>
      <c r="B9" s="135"/>
      <c r="C9" s="137"/>
      <c r="D9" s="132"/>
      <c r="E9" s="132"/>
      <c r="F9" s="131"/>
      <c r="G9" s="131"/>
      <c r="H9" s="131"/>
      <c r="I9" s="131"/>
      <c r="J9" s="22" t="s">
        <v>59</v>
      </c>
      <c r="K9" s="22" t="s">
        <v>60</v>
      </c>
      <c r="L9" s="23" t="s">
        <v>38</v>
      </c>
      <c r="M9" s="23" t="s">
        <v>61</v>
      </c>
      <c r="N9" s="23" t="s">
        <v>39</v>
      </c>
      <c r="O9" s="23" t="s">
        <v>62</v>
      </c>
      <c r="P9" s="23" t="s">
        <v>11</v>
      </c>
      <c r="Q9" s="131"/>
      <c r="R9" s="137"/>
      <c r="S9" s="137"/>
      <c r="T9" s="142"/>
    </row>
    <row r="10" spans="1:20" ht="22.5" customHeight="1">
      <c r="A10" s="139" t="s">
        <v>0</v>
      </c>
      <c r="B10" s="139"/>
      <c r="C10" s="47">
        <v>1</v>
      </c>
      <c r="D10" s="47">
        <v>2</v>
      </c>
      <c r="E10" s="47">
        <v>3</v>
      </c>
      <c r="F10" s="47">
        <v>4</v>
      </c>
      <c r="G10" s="47">
        <v>5</v>
      </c>
      <c r="H10" s="47">
        <v>6</v>
      </c>
      <c r="I10" s="47">
        <v>7</v>
      </c>
      <c r="J10" s="47">
        <v>8</v>
      </c>
      <c r="K10" s="47">
        <v>9</v>
      </c>
      <c r="L10" s="47">
        <v>10</v>
      </c>
      <c r="M10" s="47">
        <v>11</v>
      </c>
      <c r="N10" s="47">
        <v>12</v>
      </c>
      <c r="O10" s="47">
        <v>13</v>
      </c>
      <c r="P10" s="47">
        <v>14</v>
      </c>
      <c r="Q10" s="47">
        <v>15</v>
      </c>
      <c r="R10" s="47">
        <v>16</v>
      </c>
      <c r="S10" s="47">
        <v>17</v>
      </c>
      <c r="T10" s="100">
        <v>18</v>
      </c>
    </row>
    <row r="11" spans="1:20" ht="25.5" customHeight="1">
      <c r="A11" s="140" t="s">
        <v>34</v>
      </c>
      <c r="B11" s="140"/>
      <c r="C11" s="14">
        <v>2818</v>
      </c>
      <c r="D11" s="14">
        <v>1272</v>
      </c>
      <c r="E11" s="14">
        <v>1546</v>
      </c>
      <c r="F11" s="14">
        <v>37</v>
      </c>
      <c r="G11" s="14">
        <v>11</v>
      </c>
      <c r="H11" s="14">
        <v>2781</v>
      </c>
      <c r="I11" s="14">
        <v>2005</v>
      </c>
      <c r="J11" s="14">
        <v>1169</v>
      </c>
      <c r="K11" s="14">
        <v>18</v>
      </c>
      <c r="L11" s="14">
        <v>793</v>
      </c>
      <c r="M11" s="14">
        <v>20</v>
      </c>
      <c r="N11" s="14">
        <v>5</v>
      </c>
      <c r="O11" s="14">
        <v>0</v>
      </c>
      <c r="P11" s="14">
        <v>0</v>
      </c>
      <c r="Q11" s="14">
        <v>776</v>
      </c>
      <c r="R11" s="14">
        <v>1594</v>
      </c>
      <c r="S11" s="77">
        <f aca="true" t="shared" si="0" ref="S11:S62">(J11+K11)/I11</f>
        <v>0.5920199501246883</v>
      </c>
      <c r="T11" s="110">
        <f>T12+T23</f>
        <v>358</v>
      </c>
    </row>
    <row r="12" spans="1:20" ht="25.5" customHeight="1">
      <c r="A12" s="67" t="s">
        <v>6</v>
      </c>
      <c r="B12" s="89" t="s">
        <v>20</v>
      </c>
      <c r="C12" s="38">
        <v>184</v>
      </c>
      <c r="D12" s="38">
        <v>99</v>
      </c>
      <c r="E12" s="38">
        <v>85</v>
      </c>
      <c r="F12" s="38">
        <v>8</v>
      </c>
      <c r="G12" s="38">
        <v>0</v>
      </c>
      <c r="H12" s="38">
        <v>176</v>
      </c>
      <c r="I12" s="38">
        <v>106</v>
      </c>
      <c r="J12" s="38">
        <v>53</v>
      </c>
      <c r="K12" s="38">
        <v>0</v>
      </c>
      <c r="L12" s="38">
        <v>47</v>
      </c>
      <c r="M12" s="38">
        <v>6</v>
      </c>
      <c r="N12" s="38">
        <v>0</v>
      </c>
      <c r="O12" s="38">
        <v>0</v>
      </c>
      <c r="P12" s="38">
        <v>0</v>
      </c>
      <c r="Q12" s="38">
        <v>70</v>
      </c>
      <c r="R12" s="38">
        <v>123</v>
      </c>
      <c r="S12" s="76">
        <f t="shared" si="0"/>
        <v>0.5</v>
      </c>
      <c r="T12" s="109">
        <f>SUM(T13:T22)</f>
        <v>26</v>
      </c>
    </row>
    <row r="13" spans="1:20" ht="25.5" customHeight="1">
      <c r="A13" s="68" t="s">
        <v>37</v>
      </c>
      <c r="B13" s="88" t="s">
        <v>86</v>
      </c>
      <c r="C13" s="39">
        <v>9</v>
      </c>
      <c r="D13" s="39">
        <v>0</v>
      </c>
      <c r="E13" s="39">
        <v>9</v>
      </c>
      <c r="F13" s="39">
        <v>1</v>
      </c>
      <c r="G13" s="39">
        <v>0</v>
      </c>
      <c r="H13" s="39">
        <v>8</v>
      </c>
      <c r="I13" s="39">
        <v>8</v>
      </c>
      <c r="J13" s="39">
        <v>6</v>
      </c>
      <c r="K13" s="39">
        <v>0</v>
      </c>
      <c r="L13" s="39">
        <v>2</v>
      </c>
      <c r="M13" s="39">
        <v>0</v>
      </c>
      <c r="N13" s="39">
        <v>0</v>
      </c>
      <c r="O13" s="39">
        <v>0</v>
      </c>
      <c r="P13" s="39">
        <v>0</v>
      </c>
      <c r="Q13" s="39">
        <v>0</v>
      </c>
      <c r="R13" s="39">
        <v>2</v>
      </c>
      <c r="S13" s="58">
        <f t="shared" si="0"/>
        <v>0.75</v>
      </c>
      <c r="T13" s="101">
        <v>0</v>
      </c>
    </row>
    <row r="14" spans="1:20" ht="25.5" customHeight="1">
      <c r="A14" s="69" t="s">
        <v>40</v>
      </c>
      <c r="B14" s="85" t="s">
        <v>87</v>
      </c>
      <c r="C14" s="40">
        <v>16</v>
      </c>
      <c r="D14" s="40">
        <v>3</v>
      </c>
      <c r="E14" s="40">
        <v>13</v>
      </c>
      <c r="F14" s="40">
        <v>1</v>
      </c>
      <c r="G14" s="40">
        <v>0</v>
      </c>
      <c r="H14" s="40">
        <v>15</v>
      </c>
      <c r="I14" s="40">
        <v>13</v>
      </c>
      <c r="J14" s="40">
        <v>12</v>
      </c>
      <c r="K14" s="40">
        <v>0</v>
      </c>
      <c r="L14" s="40">
        <v>1</v>
      </c>
      <c r="M14" s="40">
        <v>0</v>
      </c>
      <c r="N14" s="40">
        <v>0</v>
      </c>
      <c r="O14" s="40">
        <v>0</v>
      </c>
      <c r="P14" s="40">
        <v>0</v>
      </c>
      <c r="Q14" s="40">
        <v>2</v>
      </c>
      <c r="R14" s="40">
        <v>3</v>
      </c>
      <c r="S14" s="59">
        <f t="shared" si="0"/>
        <v>0.9230769230769231</v>
      </c>
      <c r="T14" s="102">
        <v>1</v>
      </c>
    </row>
    <row r="15" spans="1:20" ht="25.5" customHeight="1">
      <c r="A15" s="69" t="s">
        <v>41</v>
      </c>
      <c r="B15" s="85" t="s">
        <v>88</v>
      </c>
      <c r="C15" s="40">
        <v>11</v>
      </c>
      <c r="D15" s="40">
        <v>0</v>
      </c>
      <c r="E15" s="40">
        <v>11</v>
      </c>
      <c r="F15" s="40">
        <v>0</v>
      </c>
      <c r="G15" s="40">
        <v>0</v>
      </c>
      <c r="H15" s="40">
        <v>11</v>
      </c>
      <c r="I15" s="40">
        <v>11</v>
      </c>
      <c r="J15" s="40">
        <v>6</v>
      </c>
      <c r="K15" s="40">
        <v>0</v>
      </c>
      <c r="L15" s="40">
        <v>5</v>
      </c>
      <c r="M15" s="40">
        <v>0</v>
      </c>
      <c r="N15" s="40">
        <v>0</v>
      </c>
      <c r="O15" s="40">
        <v>0</v>
      </c>
      <c r="P15" s="40">
        <v>0</v>
      </c>
      <c r="Q15" s="40">
        <v>0</v>
      </c>
      <c r="R15" s="40">
        <v>5</v>
      </c>
      <c r="S15" s="59">
        <f t="shared" si="0"/>
        <v>0.5454545454545454</v>
      </c>
      <c r="T15" s="102">
        <v>0</v>
      </c>
    </row>
    <row r="16" spans="1:20" ht="25.5" customHeight="1">
      <c r="A16" s="69" t="s">
        <v>42</v>
      </c>
      <c r="B16" s="85" t="s">
        <v>89</v>
      </c>
      <c r="C16" s="40">
        <v>26</v>
      </c>
      <c r="D16" s="40">
        <v>10</v>
      </c>
      <c r="E16" s="40">
        <v>16</v>
      </c>
      <c r="F16" s="40">
        <v>4</v>
      </c>
      <c r="G16" s="40">
        <v>0</v>
      </c>
      <c r="H16" s="40">
        <v>22</v>
      </c>
      <c r="I16" s="40">
        <v>11</v>
      </c>
      <c r="J16" s="40">
        <v>6</v>
      </c>
      <c r="K16" s="40">
        <v>0</v>
      </c>
      <c r="L16" s="40">
        <v>5</v>
      </c>
      <c r="M16" s="40">
        <v>0</v>
      </c>
      <c r="N16" s="40">
        <v>0</v>
      </c>
      <c r="O16" s="40">
        <v>0</v>
      </c>
      <c r="P16" s="40">
        <v>0</v>
      </c>
      <c r="Q16" s="40">
        <v>11</v>
      </c>
      <c r="R16" s="40">
        <v>16</v>
      </c>
      <c r="S16" s="59">
        <f t="shared" si="0"/>
        <v>0.5454545454545454</v>
      </c>
      <c r="T16" s="102">
        <v>4</v>
      </c>
    </row>
    <row r="17" spans="1:20" ht="25.5" customHeight="1">
      <c r="A17" s="69" t="s">
        <v>43</v>
      </c>
      <c r="B17" s="85" t="s">
        <v>90</v>
      </c>
      <c r="C17" s="40">
        <v>31</v>
      </c>
      <c r="D17" s="40">
        <v>19</v>
      </c>
      <c r="E17" s="40">
        <v>12</v>
      </c>
      <c r="F17" s="40">
        <v>0</v>
      </c>
      <c r="G17" s="40">
        <v>0</v>
      </c>
      <c r="H17" s="40">
        <v>31</v>
      </c>
      <c r="I17" s="40">
        <v>14</v>
      </c>
      <c r="J17" s="40">
        <v>8</v>
      </c>
      <c r="K17" s="40">
        <v>0</v>
      </c>
      <c r="L17" s="40">
        <v>5</v>
      </c>
      <c r="M17" s="40">
        <v>1</v>
      </c>
      <c r="N17" s="40">
        <v>0</v>
      </c>
      <c r="O17" s="40">
        <v>0</v>
      </c>
      <c r="P17" s="40">
        <v>0</v>
      </c>
      <c r="Q17" s="40">
        <v>17</v>
      </c>
      <c r="R17" s="40">
        <v>23</v>
      </c>
      <c r="S17" s="59">
        <f t="shared" si="0"/>
        <v>0.5714285714285714</v>
      </c>
      <c r="T17" s="102">
        <v>10</v>
      </c>
    </row>
    <row r="18" spans="1:20" ht="25.5" customHeight="1">
      <c r="A18" s="69" t="s">
        <v>63</v>
      </c>
      <c r="B18" s="85" t="s">
        <v>91</v>
      </c>
      <c r="C18" s="40">
        <v>45</v>
      </c>
      <c r="D18" s="40">
        <v>36</v>
      </c>
      <c r="E18" s="40">
        <v>9</v>
      </c>
      <c r="F18" s="40">
        <v>1</v>
      </c>
      <c r="G18" s="40">
        <v>0</v>
      </c>
      <c r="H18" s="40">
        <v>44</v>
      </c>
      <c r="I18" s="40">
        <v>15</v>
      </c>
      <c r="J18" s="40">
        <v>7</v>
      </c>
      <c r="K18" s="40">
        <v>0</v>
      </c>
      <c r="L18" s="40">
        <v>3</v>
      </c>
      <c r="M18" s="40">
        <v>5</v>
      </c>
      <c r="N18" s="40">
        <v>0</v>
      </c>
      <c r="O18" s="40">
        <v>0</v>
      </c>
      <c r="P18" s="40">
        <v>0</v>
      </c>
      <c r="Q18" s="40">
        <v>29</v>
      </c>
      <c r="R18" s="40">
        <v>37</v>
      </c>
      <c r="S18" s="59">
        <f t="shared" si="0"/>
        <v>0.4666666666666667</v>
      </c>
      <c r="T18" s="102">
        <v>4</v>
      </c>
    </row>
    <row r="19" spans="1:20" ht="24.75" customHeight="1">
      <c r="A19" s="69" t="s">
        <v>45</v>
      </c>
      <c r="B19" s="86" t="s">
        <v>92</v>
      </c>
      <c r="C19" s="40">
        <v>11</v>
      </c>
      <c r="D19" s="40">
        <v>9</v>
      </c>
      <c r="E19" s="40">
        <v>2</v>
      </c>
      <c r="F19" s="40">
        <v>1</v>
      </c>
      <c r="G19" s="40">
        <v>0</v>
      </c>
      <c r="H19" s="40">
        <v>10</v>
      </c>
      <c r="I19" s="40">
        <v>2</v>
      </c>
      <c r="J19" s="40">
        <v>2</v>
      </c>
      <c r="K19" s="40">
        <v>0</v>
      </c>
      <c r="L19" s="40">
        <v>0</v>
      </c>
      <c r="M19" s="40">
        <v>0</v>
      </c>
      <c r="N19" s="40">
        <v>0</v>
      </c>
      <c r="O19" s="40">
        <v>0</v>
      </c>
      <c r="P19" s="40">
        <v>0</v>
      </c>
      <c r="Q19" s="40">
        <v>8</v>
      </c>
      <c r="R19" s="40">
        <v>8</v>
      </c>
      <c r="S19" s="59">
        <f t="shared" si="0"/>
        <v>1</v>
      </c>
      <c r="T19" s="102">
        <v>6</v>
      </c>
    </row>
    <row r="20" spans="1:20" ht="24.75" customHeight="1">
      <c r="A20" s="69" t="s">
        <v>64</v>
      </c>
      <c r="B20" s="85" t="s">
        <v>93</v>
      </c>
      <c r="C20" s="40">
        <v>27</v>
      </c>
      <c r="D20" s="40">
        <v>19</v>
      </c>
      <c r="E20" s="40">
        <v>8</v>
      </c>
      <c r="F20" s="40">
        <v>0</v>
      </c>
      <c r="G20" s="40">
        <v>0</v>
      </c>
      <c r="H20" s="40">
        <v>27</v>
      </c>
      <c r="I20" s="40">
        <v>24</v>
      </c>
      <c r="J20" s="40">
        <v>2</v>
      </c>
      <c r="K20" s="40">
        <v>0</v>
      </c>
      <c r="L20" s="40">
        <v>22</v>
      </c>
      <c r="M20" s="40">
        <v>0</v>
      </c>
      <c r="N20" s="40">
        <v>0</v>
      </c>
      <c r="O20" s="40">
        <v>0</v>
      </c>
      <c r="P20" s="40">
        <v>0</v>
      </c>
      <c r="Q20" s="40">
        <v>3</v>
      </c>
      <c r="R20" s="40">
        <v>25</v>
      </c>
      <c r="S20" s="59">
        <f t="shared" si="0"/>
        <v>0.08333333333333333</v>
      </c>
      <c r="T20" s="102">
        <v>1</v>
      </c>
    </row>
    <row r="21" spans="1:20" ht="24.75" customHeight="1">
      <c r="A21" s="69" t="s">
        <v>83</v>
      </c>
      <c r="B21" s="85" t="s">
        <v>94</v>
      </c>
      <c r="C21" s="55">
        <v>6</v>
      </c>
      <c r="D21" s="55">
        <v>1</v>
      </c>
      <c r="E21" s="55">
        <v>5</v>
      </c>
      <c r="F21" s="55">
        <v>0</v>
      </c>
      <c r="G21" s="55">
        <v>0</v>
      </c>
      <c r="H21" s="40">
        <v>6</v>
      </c>
      <c r="I21" s="55">
        <v>6</v>
      </c>
      <c r="J21" s="55">
        <v>3</v>
      </c>
      <c r="K21" s="55">
        <v>0</v>
      </c>
      <c r="L21" s="55">
        <v>3</v>
      </c>
      <c r="M21" s="55">
        <v>0</v>
      </c>
      <c r="N21" s="55">
        <v>0</v>
      </c>
      <c r="O21" s="55">
        <v>0</v>
      </c>
      <c r="P21" s="55">
        <v>0</v>
      </c>
      <c r="Q21" s="55">
        <v>0</v>
      </c>
      <c r="R21" s="55">
        <v>3</v>
      </c>
      <c r="S21" s="59">
        <f t="shared" si="0"/>
        <v>0.5</v>
      </c>
      <c r="T21" s="102">
        <v>0</v>
      </c>
    </row>
    <row r="22" spans="1:20" ht="24.75" customHeight="1">
      <c r="A22" s="69" t="s">
        <v>82</v>
      </c>
      <c r="B22" s="85" t="s">
        <v>95</v>
      </c>
      <c r="C22" s="55">
        <v>2</v>
      </c>
      <c r="D22" s="55">
        <v>2</v>
      </c>
      <c r="E22" s="55">
        <v>0</v>
      </c>
      <c r="F22" s="55">
        <v>0</v>
      </c>
      <c r="G22" s="55">
        <v>0</v>
      </c>
      <c r="H22" s="40">
        <v>2</v>
      </c>
      <c r="I22" s="55">
        <v>2</v>
      </c>
      <c r="J22" s="55">
        <v>1</v>
      </c>
      <c r="K22" s="55">
        <v>0</v>
      </c>
      <c r="L22" s="55">
        <v>1</v>
      </c>
      <c r="M22" s="55">
        <v>0</v>
      </c>
      <c r="N22" s="55">
        <v>0</v>
      </c>
      <c r="O22" s="55">
        <v>0</v>
      </c>
      <c r="P22" s="55">
        <v>0</v>
      </c>
      <c r="Q22" s="55">
        <v>0</v>
      </c>
      <c r="R22" s="55">
        <v>1</v>
      </c>
      <c r="S22" s="59">
        <f t="shared" si="0"/>
        <v>0.5</v>
      </c>
      <c r="T22" s="103">
        <v>0</v>
      </c>
    </row>
    <row r="23" spans="1:20" ht="24.75" customHeight="1">
      <c r="A23" s="67" t="s">
        <v>7</v>
      </c>
      <c r="B23" s="92" t="s">
        <v>65</v>
      </c>
      <c r="C23" s="38">
        <v>2634</v>
      </c>
      <c r="D23" s="38">
        <v>1173</v>
      </c>
      <c r="E23" s="38">
        <v>1461</v>
      </c>
      <c r="F23" s="38">
        <v>29</v>
      </c>
      <c r="G23" s="38">
        <v>11</v>
      </c>
      <c r="H23" s="38">
        <v>2605</v>
      </c>
      <c r="I23" s="38">
        <v>1899</v>
      </c>
      <c r="J23" s="38">
        <v>1116</v>
      </c>
      <c r="K23" s="38">
        <v>18</v>
      </c>
      <c r="L23" s="38">
        <v>746</v>
      </c>
      <c r="M23" s="38">
        <v>14</v>
      </c>
      <c r="N23" s="38">
        <v>5</v>
      </c>
      <c r="O23" s="38">
        <v>0</v>
      </c>
      <c r="P23" s="38">
        <v>0</v>
      </c>
      <c r="Q23" s="38">
        <v>706</v>
      </c>
      <c r="R23" s="38">
        <v>1471</v>
      </c>
      <c r="S23" s="61">
        <f t="shared" si="0"/>
        <v>0.5971563981042654</v>
      </c>
      <c r="T23" s="109">
        <f>T24+T33+T40+T43+T50+T54+T58+T63+T66+T69</f>
        <v>332</v>
      </c>
    </row>
    <row r="24" spans="1:20" ht="30" customHeight="1">
      <c r="A24" s="70" t="s">
        <v>6</v>
      </c>
      <c r="B24" s="79" t="s">
        <v>66</v>
      </c>
      <c r="C24" s="42">
        <v>1234</v>
      </c>
      <c r="D24" s="42">
        <v>616</v>
      </c>
      <c r="E24" s="42">
        <v>618</v>
      </c>
      <c r="F24" s="42">
        <v>9</v>
      </c>
      <c r="G24" s="42">
        <v>11</v>
      </c>
      <c r="H24" s="42">
        <v>1225</v>
      </c>
      <c r="I24" s="42">
        <v>856</v>
      </c>
      <c r="J24" s="42">
        <v>451</v>
      </c>
      <c r="K24" s="42">
        <v>9</v>
      </c>
      <c r="L24" s="42">
        <v>378</v>
      </c>
      <c r="M24" s="42">
        <v>13</v>
      </c>
      <c r="N24" s="42">
        <v>5</v>
      </c>
      <c r="O24" s="42">
        <v>0</v>
      </c>
      <c r="P24" s="42">
        <v>0</v>
      </c>
      <c r="Q24" s="42">
        <v>369</v>
      </c>
      <c r="R24" s="42">
        <v>765</v>
      </c>
      <c r="S24" s="78">
        <f t="shared" si="0"/>
        <v>0.5373831775700935</v>
      </c>
      <c r="T24" s="108">
        <f>SUM(T25:T32)</f>
        <v>198</v>
      </c>
    </row>
    <row r="25" spans="1:20" ht="30" customHeight="1">
      <c r="A25" s="73" t="s">
        <v>37</v>
      </c>
      <c r="B25" s="90" t="s">
        <v>96</v>
      </c>
      <c r="C25" s="40">
        <v>20</v>
      </c>
      <c r="D25" s="81">
        <v>0</v>
      </c>
      <c r="E25" s="81">
        <v>20</v>
      </c>
      <c r="F25" s="81">
        <v>4</v>
      </c>
      <c r="G25" s="81">
        <v>0</v>
      </c>
      <c r="H25" s="40">
        <v>16</v>
      </c>
      <c r="I25" s="40">
        <v>16</v>
      </c>
      <c r="J25" s="81">
        <v>16</v>
      </c>
      <c r="K25" s="81">
        <v>0</v>
      </c>
      <c r="L25" s="81">
        <v>0</v>
      </c>
      <c r="M25" s="81">
        <v>0</v>
      </c>
      <c r="N25" s="81">
        <v>0</v>
      </c>
      <c r="O25" s="81">
        <v>0</v>
      </c>
      <c r="P25" s="81">
        <v>0</v>
      </c>
      <c r="Q25" s="81">
        <v>0</v>
      </c>
      <c r="R25" s="81">
        <v>0</v>
      </c>
      <c r="S25" s="59">
        <f t="shared" si="0"/>
        <v>1</v>
      </c>
      <c r="T25" s="101">
        <v>0</v>
      </c>
    </row>
    <row r="26" spans="1:20" ht="24.75" customHeight="1">
      <c r="A26" s="69" t="s">
        <v>40</v>
      </c>
      <c r="B26" s="85" t="s">
        <v>97</v>
      </c>
      <c r="C26" s="40">
        <v>167</v>
      </c>
      <c r="D26" s="40">
        <v>80</v>
      </c>
      <c r="E26" s="40">
        <v>87</v>
      </c>
      <c r="F26" s="40">
        <v>0</v>
      </c>
      <c r="G26" s="40">
        <v>0</v>
      </c>
      <c r="H26" s="40">
        <v>167</v>
      </c>
      <c r="I26" s="40">
        <v>128</v>
      </c>
      <c r="J26" s="40">
        <v>37</v>
      </c>
      <c r="K26" s="40">
        <v>4</v>
      </c>
      <c r="L26" s="40">
        <v>86</v>
      </c>
      <c r="M26" s="40">
        <v>1</v>
      </c>
      <c r="N26" s="40">
        <v>0</v>
      </c>
      <c r="O26" s="40">
        <v>0</v>
      </c>
      <c r="P26" s="40">
        <v>0</v>
      </c>
      <c r="Q26" s="40">
        <v>39</v>
      </c>
      <c r="R26" s="40">
        <v>126</v>
      </c>
      <c r="S26" s="59">
        <f t="shared" si="0"/>
        <v>0.3203125</v>
      </c>
      <c r="T26" s="102">
        <v>37</v>
      </c>
    </row>
    <row r="27" spans="1:20" ht="24.75" customHeight="1">
      <c r="A27" s="69" t="s">
        <v>41</v>
      </c>
      <c r="B27" s="86" t="s">
        <v>98</v>
      </c>
      <c r="C27" s="45">
        <v>184</v>
      </c>
      <c r="D27" s="45">
        <v>84</v>
      </c>
      <c r="E27" s="45">
        <v>100</v>
      </c>
      <c r="F27" s="45">
        <v>0</v>
      </c>
      <c r="G27" s="45">
        <v>2</v>
      </c>
      <c r="H27" s="45">
        <v>184</v>
      </c>
      <c r="I27" s="45">
        <v>131</v>
      </c>
      <c r="J27" s="45">
        <v>67</v>
      </c>
      <c r="K27" s="45">
        <v>1</v>
      </c>
      <c r="L27" s="45">
        <v>61</v>
      </c>
      <c r="M27" s="45">
        <v>2</v>
      </c>
      <c r="N27" s="45">
        <v>0</v>
      </c>
      <c r="O27" s="45">
        <v>0</v>
      </c>
      <c r="P27" s="45">
        <v>0</v>
      </c>
      <c r="Q27" s="45">
        <v>53</v>
      </c>
      <c r="R27" s="45">
        <v>116</v>
      </c>
      <c r="S27" s="60">
        <f t="shared" si="0"/>
        <v>0.5190839694656488</v>
      </c>
      <c r="T27" s="102">
        <v>25</v>
      </c>
    </row>
    <row r="28" spans="1:20" ht="24.75" customHeight="1">
      <c r="A28" s="69" t="s">
        <v>42</v>
      </c>
      <c r="B28" s="85" t="s">
        <v>99</v>
      </c>
      <c r="C28" s="40">
        <v>165</v>
      </c>
      <c r="D28" s="40">
        <v>91</v>
      </c>
      <c r="E28" s="40">
        <v>74</v>
      </c>
      <c r="F28" s="40">
        <v>2</v>
      </c>
      <c r="G28" s="40">
        <v>0</v>
      </c>
      <c r="H28" s="40">
        <v>163</v>
      </c>
      <c r="I28" s="40">
        <v>100</v>
      </c>
      <c r="J28" s="40">
        <v>62</v>
      </c>
      <c r="K28" s="40">
        <v>1</v>
      </c>
      <c r="L28" s="40">
        <v>29</v>
      </c>
      <c r="M28" s="40">
        <v>6</v>
      </c>
      <c r="N28" s="40">
        <v>2</v>
      </c>
      <c r="O28" s="40">
        <v>0</v>
      </c>
      <c r="P28" s="40">
        <v>0</v>
      </c>
      <c r="Q28" s="40">
        <v>63</v>
      </c>
      <c r="R28" s="40">
        <v>100</v>
      </c>
      <c r="S28" s="59">
        <f t="shared" si="0"/>
        <v>0.63</v>
      </c>
      <c r="T28" s="102">
        <v>30</v>
      </c>
    </row>
    <row r="29" spans="1:20" ht="24.75" customHeight="1">
      <c r="A29" s="69" t="s">
        <v>43</v>
      </c>
      <c r="B29" s="85" t="s">
        <v>100</v>
      </c>
      <c r="C29" s="41">
        <v>174</v>
      </c>
      <c r="D29" s="41">
        <v>100</v>
      </c>
      <c r="E29" s="41">
        <v>74</v>
      </c>
      <c r="F29" s="40">
        <v>0</v>
      </c>
      <c r="G29" s="40">
        <v>7</v>
      </c>
      <c r="H29" s="40">
        <v>174</v>
      </c>
      <c r="I29" s="40">
        <v>104</v>
      </c>
      <c r="J29" s="40">
        <v>77</v>
      </c>
      <c r="K29" s="41">
        <v>0</v>
      </c>
      <c r="L29" s="41">
        <v>25</v>
      </c>
      <c r="M29" s="41">
        <v>0</v>
      </c>
      <c r="N29" s="41">
        <v>2</v>
      </c>
      <c r="O29" s="41">
        <v>0</v>
      </c>
      <c r="P29" s="41">
        <v>0</v>
      </c>
      <c r="Q29" s="41">
        <v>70</v>
      </c>
      <c r="R29" s="41">
        <v>97</v>
      </c>
      <c r="S29" s="62">
        <f t="shared" si="0"/>
        <v>0.7403846153846154</v>
      </c>
      <c r="T29" s="102">
        <v>42</v>
      </c>
    </row>
    <row r="30" spans="1:20" ht="24.75" customHeight="1">
      <c r="A30" s="69" t="s">
        <v>63</v>
      </c>
      <c r="B30" s="85" t="s">
        <v>101</v>
      </c>
      <c r="C30" s="40">
        <v>182</v>
      </c>
      <c r="D30" s="40">
        <v>99</v>
      </c>
      <c r="E30" s="40">
        <v>83</v>
      </c>
      <c r="F30" s="40">
        <v>2</v>
      </c>
      <c r="G30" s="40">
        <v>1</v>
      </c>
      <c r="H30" s="40">
        <v>180</v>
      </c>
      <c r="I30" s="40">
        <v>134</v>
      </c>
      <c r="J30" s="40">
        <v>69</v>
      </c>
      <c r="K30" s="40">
        <v>1</v>
      </c>
      <c r="L30" s="40">
        <v>64</v>
      </c>
      <c r="M30" s="40">
        <v>0</v>
      </c>
      <c r="N30" s="40">
        <v>0</v>
      </c>
      <c r="O30" s="40">
        <v>0</v>
      </c>
      <c r="P30" s="40">
        <v>0</v>
      </c>
      <c r="Q30" s="40">
        <v>46</v>
      </c>
      <c r="R30" s="40">
        <v>110</v>
      </c>
      <c r="S30" s="59">
        <f t="shared" si="0"/>
        <v>0.5223880597014925</v>
      </c>
      <c r="T30" s="102">
        <v>21</v>
      </c>
    </row>
    <row r="31" spans="1:20" ht="24.75" customHeight="1">
      <c r="A31" s="69" t="s">
        <v>45</v>
      </c>
      <c r="B31" s="85" t="s">
        <v>102</v>
      </c>
      <c r="C31" s="40">
        <v>156</v>
      </c>
      <c r="D31" s="40">
        <v>87</v>
      </c>
      <c r="E31" s="40">
        <v>69</v>
      </c>
      <c r="F31" s="40">
        <v>1</v>
      </c>
      <c r="G31" s="40">
        <v>1</v>
      </c>
      <c r="H31" s="40">
        <v>155</v>
      </c>
      <c r="I31" s="40">
        <v>103</v>
      </c>
      <c r="J31" s="40">
        <v>45</v>
      </c>
      <c r="K31" s="40">
        <v>0</v>
      </c>
      <c r="L31" s="40">
        <v>56</v>
      </c>
      <c r="M31" s="40">
        <v>1</v>
      </c>
      <c r="N31" s="40">
        <v>1</v>
      </c>
      <c r="O31" s="40">
        <v>0</v>
      </c>
      <c r="P31" s="40">
        <v>0</v>
      </c>
      <c r="Q31" s="40">
        <v>52</v>
      </c>
      <c r="R31" s="40">
        <v>110</v>
      </c>
      <c r="S31" s="59">
        <f t="shared" si="0"/>
        <v>0.4368932038834951</v>
      </c>
      <c r="T31" s="102">
        <v>24</v>
      </c>
    </row>
    <row r="32" spans="1:20" ht="24.75" customHeight="1">
      <c r="A32" s="73" t="s">
        <v>64</v>
      </c>
      <c r="B32" s="84" t="s">
        <v>103</v>
      </c>
      <c r="C32" s="54">
        <v>186</v>
      </c>
      <c r="D32" s="54">
        <v>75</v>
      </c>
      <c r="E32" s="54">
        <v>111</v>
      </c>
      <c r="F32" s="54">
        <v>0</v>
      </c>
      <c r="G32" s="54">
        <v>0</v>
      </c>
      <c r="H32" s="40">
        <v>186</v>
      </c>
      <c r="I32" s="54">
        <v>140</v>
      </c>
      <c r="J32" s="54">
        <v>78</v>
      </c>
      <c r="K32" s="54">
        <v>2</v>
      </c>
      <c r="L32" s="54">
        <v>57</v>
      </c>
      <c r="M32" s="54">
        <v>3</v>
      </c>
      <c r="N32" s="54">
        <v>0</v>
      </c>
      <c r="O32" s="54">
        <v>0</v>
      </c>
      <c r="P32" s="54">
        <v>0</v>
      </c>
      <c r="Q32" s="54">
        <v>46</v>
      </c>
      <c r="R32" s="54">
        <v>106</v>
      </c>
      <c r="S32" s="63">
        <f t="shared" si="0"/>
        <v>0.5714285714285714</v>
      </c>
      <c r="T32" s="103">
        <v>19</v>
      </c>
    </row>
    <row r="33" spans="1:20" ht="24.75" customHeight="1">
      <c r="A33" s="71" t="s">
        <v>7</v>
      </c>
      <c r="B33" s="83" t="s">
        <v>67</v>
      </c>
      <c r="C33" s="48">
        <v>391</v>
      </c>
      <c r="D33" s="48">
        <v>225</v>
      </c>
      <c r="E33" s="48">
        <v>166</v>
      </c>
      <c r="F33" s="48">
        <v>11</v>
      </c>
      <c r="G33" s="48">
        <v>0</v>
      </c>
      <c r="H33" s="48">
        <v>380</v>
      </c>
      <c r="I33" s="48">
        <v>238</v>
      </c>
      <c r="J33" s="48">
        <v>116</v>
      </c>
      <c r="K33" s="48">
        <v>0</v>
      </c>
      <c r="L33" s="48">
        <v>122</v>
      </c>
      <c r="M33" s="48">
        <v>0</v>
      </c>
      <c r="N33" s="48">
        <v>0</v>
      </c>
      <c r="O33" s="48">
        <v>0</v>
      </c>
      <c r="P33" s="48">
        <v>0</v>
      </c>
      <c r="Q33" s="48">
        <v>142</v>
      </c>
      <c r="R33" s="48">
        <v>264</v>
      </c>
      <c r="S33" s="64">
        <f>(J33+K33)/I33</f>
        <v>0.48739495798319327</v>
      </c>
      <c r="T33" s="108">
        <f>SUM(T34:T39)</f>
        <v>61</v>
      </c>
    </row>
    <row r="34" spans="1:20" ht="24.75" customHeight="1">
      <c r="A34" s="73" t="s">
        <v>37</v>
      </c>
      <c r="B34" s="87" t="s">
        <v>104</v>
      </c>
      <c r="C34" s="40">
        <v>46</v>
      </c>
      <c r="D34" s="41">
        <v>19</v>
      </c>
      <c r="E34" s="41">
        <v>27</v>
      </c>
      <c r="F34" s="41">
        <v>1</v>
      </c>
      <c r="G34" s="41">
        <v>0</v>
      </c>
      <c r="H34" s="40">
        <v>45</v>
      </c>
      <c r="I34" s="40">
        <v>31</v>
      </c>
      <c r="J34" s="41">
        <v>20</v>
      </c>
      <c r="K34" s="41">
        <v>0</v>
      </c>
      <c r="L34" s="41">
        <v>11</v>
      </c>
      <c r="M34" s="41">
        <v>0</v>
      </c>
      <c r="N34" s="41">
        <v>0</v>
      </c>
      <c r="O34" s="41">
        <v>0</v>
      </c>
      <c r="P34" s="41">
        <v>0</v>
      </c>
      <c r="Q34" s="41">
        <v>14</v>
      </c>
      <c r="R34" s="41">
        <v>25</v>
      </c>
      <c r="S34" s="59">
        <f t="shared" si="0"/>
        <v>0.6451612903225806</v>
      </c>
      <c r="T34" s="101">
        <v>25</v>
      </c>
    </row>
    <row r="35" spans="1:20" ht="24.75" customHeight="1">
      <c r="A35" s="69" t="s">
        <v>40</v>
      </c>
      <c r="B35" s="85" t="s">
        <v>105</v>
      </c>
      <c r="C35" s="40">
        <v>98</v>
      </c>
      <c r="D35" s="40">
        <v>69</v>
      </c>
      <c r="E35" s="40">
        <v>29</v>
      </c>
      <c r="F35" s="40">
        <v>8</v>
      </c>
      <c r="G35" s="40">
        <v>0</v>
      </c>
      <c r="H35" s="40">
        <v>90</v>
      </c>
      <c r="I35" s="40">
        <v>50</v>
      </c>
      <c r="J35" s="40">
        <v>22</v>
      </c>
      <c r="K35" s="40">
        <v>0</v>
      </c>
      <c r="L35" s="40">
        <v>28</v>
      </c>
      <c r="M35" s="40">
        <v>0</v>
      </c>
      <c r="N35" s="40">
        <v>0</v>
      </c>
      <c r="O35" s="40">
        <v>0</v>
      </c>
      <c r="P35" s="40">
        <v>0</v>
      </c>
      <c r="Q35" s="40">
        <v>40</v>
      </c>
      <c r="R35" s="40">
        <v>68</v>
      </c>
      <c r="S35" s="59">
        <f t="shared" si="0"/>
        <v>0.44</v>
      </c>
      <c r="T35" s="102">
        <v>19</v>
      </c>
    </row>
    <row r="36" spans="1:20" ht="24.75" customHeight="1">
      <c r="A36" s="69" t="s">
        <v>41</v>
      </c>
      <c r="B36" s="85" t="s">
        <v>106</v>
      </c>
      <c r="C36" s="40">
        <v>87</v>
      </c>
      <c r="D36" s="40">
        <v>58</v>
      </c>
      <c r="E36" s="40">
        <v>29</v>
      </c>
      <c r="F36" s="40">
        <v>0</v>
      </c>
      <c r="G36" s="40">
        <v>0</v>
      </c>
      <c r="H36" s="40">
        <v>87</v>
      </c>
      <c r="I36" s="40">
        <v>57</v>
      </c>
      <c r="J36" s="40">
        <v>19</v>
      </c>
      <c r="K36" s="40">
        <v>0</v>
      </c>
      <c r="L36" s="40">
        <v>38</v>
      </c>
      <c r="M36" s="40">
        <v>0</v>
      </c>
      <c r="N36" s="40">
        <v>0</v>
      </c>
      <c r="O36" s="40">
        <v>0</v>
      </c>
      <c r="P36" s="40">
        <v>0</v>
      </c>
      <c r="Q36" s="40">
        <v>30</v>
      </c>
      <c r="R36" s="40">
        <v>68</v>
      </c>
      <c r="S36" s="59">
        <f t="shared" si="0"/>
        <v>0.3333333333333333</v>
      </c>
      <c r="T36" s="102">
        <v>5</v>
      </c>
    </row>
    <row r="37" spans="1:20" ht="24.75" customHeight="1">
      <c r="A37" s="69" t="s">
        <v>42</v>
      </c>
      <c r="B37" s="85" t="s">
        <v>107</v>
      </c>
      <c r="C37" s="54">
        <v>67</v>
      </c>
      <c r="D37" s="54">
        <v>48</v>
      </c>
      <c r="E37" s="54">
        <v>19</v>
      </c>
      <c r="F37" s="54">
        <v>1</v>
      </c>
      <c r="G37" s="54">
        <v>0</v>
      </c>
      <c r="H37" s="40">
        <v>66</v>
      </c>
      <c r="I37" s="40">
        <v>35</v>
      </c>
      <c r="J37" s="54">
        <v>13</v>
      </c>
      <c r="K37" s="54">
        <v>0</v>
      </c>
      <c r="L37" s="54">
        <v>22</v>
      </c>
      <c r="M37" s="54">
        <v>0</v>
      </c>
      <c r="N37" s="54">
        <v>0</v>
      </c>
      <c r="O37" s="54">
        <v>0</v>
      </c>
      <c r="P37" s="54">
        <v>0</v>
      </c>
      <c r="Q37" s="54">
        <v>31</v>
      </c>
      <c r="R37" s="54">
        <v>53</v>
      </c>
      <c r="S37" s="59">
        <f t="shared" si="0"/>
        <v>0.37142857142857144</v>
      </c>
      <c r="T37" s="102">
        <v>12</v>
      </c>
    </row>
    <row r="38" spans="1:20" ht="24.75" customHeight="1">
      <c r="A38" s="69" t="s">
        <v>43</v>
      </c>
      <c r="B38" s="85" t="s">
        <v>108</v>
      </c>
      <c r="C38" s="54">
        <v>49</v>
      </c>
      <c r="D38" s="54">
        <v>18</v>
      </c>
      <c r="E38" s="54">
        <v>31</v>
      </c>
      <c r="F38" s="54">
        <v>1</v>
      </c>
      <c r="G38" s="54">
        <v>0</v>
      </c>
      <c r="H38" s="40">
        <v>48</v>
      </c>
      <c r="I38" s="40">
        <v>33</v>
      </c>
      <c r="J38" s="54">
        <v>25</v>
      </c>
      <c r="K38" s="54">
        <v>0</v>
      </c>
      <c r="L38" s="54">
        <v>8</v>
      </c>
      <c r="M38" s="54">
        <v>0</v>
      </c>
      <c r="N38" s="54">
        <v>0</v>
      </c>
      <c r="O38" s="54">
        <v>0</v>
      </c>
      <c r="P38" s="54">
        <v>0</v>
      </c>
      <c r="Q38" s="54">
        <v>15</v>
      </c>
      <c r="R38" s="54">
        <v>23</v>
      </c>
      <c r="S38" s="59">
        <f t="shared" si="0"/>
        <v>0.7575757575757576</v>
      </c>
      <c r="T38" s="102">
        <v>0</v>
      </c>
    </row>
    <row r="39" spans="1:20" ht="24.75" customHeight="1">
      <c r="A39" s="73" t="s">
        <v>63</v>
      </c>
      <c r="B39" s="93" t="s">
        <v>109</v>
      </c>
      <c r="C39" s="54">
        <v>44</v>
      </c>
      <c r="D39" s="54">
        <v>13</v>
      </c>
      <c r="E39" s="54">
        <v>31</v>
      </c>
      <c r="F39" s="54">
        <v>0</v>
      </c>
      <c r="G39" s="54">
        <v>0</v>
      </c>
      <c r="H39" s="40">
        <v>44</v>
      </c>
      <c r="I39" s="40">
        <v>32</v>
      </c>
      <c r="J39" s="54">
        <v>17</v>
      </c>
      <c r="K39" s="54">
        <v>0</v>
      </c>
      <c r="L39" s="54">
        <v>15</v>
      </c>
      <c r="M39" s="54">
        <v>0</v>
      </c>
      <c r="N39" s="54">
        <v>0</v>
      </c>
      <c r="O39" s="54">
        <v>0</v>
      </c>
      <c r="P39" s="54">
        <v>0</v>
      </c>
      <c r="Q39" s="54">
        <v>12</v>
      </c>
      <c r="R39" s="54">
        <v>27</v>
      </c>
      <c r="S39" s="59">
        <f t="shared" si="0"/>
        <v>0.53125</v>
      </c>
      <c r="T39" s="103">
        <v>0</v>
      </c>
    </row>
    <row r="40" spans="1:20" ht="24.75" customHeight="1">
      <c r="A40" s="71" t="s">
        <v>8</v>
      </c>
      <c r="B40" s="83" t="s">
        <v>68</v>
      </c>
      <c r="C40" s="48">
        <v>202</v>
      </c>
      <c r="D40" s="48">
        <v>60</v>
      </c>
      <c r="E40" s="48">
        <v>142</v>
      </c>
      <c r="F40" s="48">
        <v>0</v>
      </c>
      <c r="G40" s="48">
        <v>0</v>
      </c>
      <c r="H40" s="48">
        <v>202</v>
      </c>
      <c r="I40" s="48">
        <v>183</v>
      </c>
      <c r="J40" s="48">
        <v>119</v>
      </c>
      <c r="K40" s="48">
        <v>0</v>
      </c>
      <c r="L40" s="48">
        <v>64</v>
      </c>
      <c r="M40" s="48">
        <v>0</v>
      </c>
      <c r="N40" s="48">
        <v>0</v>
      </c>
      <c r="O40" s="48">
        <v>0</v>
      </c>
      <c r="P40" s="48">
        <v>0</v>
      </c>
      <c r="Q40" s="48">
        <v>19</v>
      </c>
      <c r="R40" s="48">
        <v>83</v>
      </c>
      <c r="S40" s="64">
        <f>(J40+K40)/I40</f>
        <v>0.6502732240437158</v>
      </c>
      <c r="T40" s="108">
        <f>SUM(T41:T42)</f>
        <v>19</v>
      </c>
    </row>
    <row r="41" spans="1:20" ht="24.75" customHeight="1">
      <c r="A41" s="72" t="s">
        <v>37</v>
      </c>
      <c r="B41" s="94" t="s">
        <v>110</v>
      </c>
      <c r="C41" s="56">
        <v>117</v>
      </c>
      <c r="D41" s="82">
        <v>42</v>
      </c>
      <c r="E41" s="82">
        <v>75</v>
      </c>
      <c r="F41" s="82">
        <v>0</v>
      </c>
      <c r="G41" s="82">
        <v>0</v>
      </c>
      <c r="H41" s="45">
        <v>117</v>
      </c>
      <c r="I41" s="56">
        <v>103</v>
      </c>
      <c r="J41" s="82">
        <v>59</v>
      </c>
      <c r="K41" s="82">
        <v>0</v>
      </c>
      <c r="L41" s="82">
        <v>44</v>
      </c>
      <c r="M41" s="82">
        <v>0</v>
      </c>
      <c r="N41" s="82">
        <v>0</v>
      </c>
      <c r="O41" s="82">
        <v>0</v>
      </c>
      <c r="P41" s="82">
        <v>0</v>
      </c>
      <c r="Q41" s="82">
        <v>14</v>
      </c>
      <c r="R41" s="82">
        <v>58</v>
      </c>
      <c r="S41" s="60">
        <f t="shared" si="0"/>
        <v>0.5728155339805825</v>
      </c>
      <c r="T41" s="104">
        <v>14</v>
      </c>
    </row>
    <row r="42" spans="1:20" ht="24.75" customHeight="1">
      <c r="A42" s="74" t="s">
        <v>40</v>
      </c>
      <c r="B42" s="93" t="s">
        <v>111</v>
      </c>
      <c r="C42" s="56">
        <v>85</v>
      </c>
      <c r="D42" s="56">
        <v>18</v>
      </c>
      <c r="E42" s="56">
        <v>67</v>
      </c>
      <c r="F42" s="56">
        <v>0</v>
      </c>
      <c r="G42" s="56">
        <v>0</v>
      </c>
      <c r="H42" s="45">
        <v>85</v>
      </c>
      <c r="I42" s="56">
        <v>80</v>
      </c>
      <c r="J42" s="56">
        <v>60</v>
      </c>
      <c r="K42" s="56">
        <v>0</v>
      </c>
      <c r="L42" s="56">
        <v>20</v>
      </c>
      <c r="M42" s="56">
        <v>0</v>
      </c>
      <c r="N42" s="56">
        <v>0</v>
      </c>
      <c r="O42" s="56">
        <v>0</v>
      </c>
      <c r="P42" s="56">
        <v>0</v>
      </c>
      <c r="Q42" s="56">
        <v>5</v>
      </c>
      <c r="R42" s="56">
        <v>25</v>
      </c>
      <c r="S42" s="60">
        <f t="shared" si="0"/>
        <v>0.75</v>
      </c>
      <c r="T42" s="103">
        <v>5</v>
      </c>
    </row>
    <row r="43" spans="1:20" ht="24.75" customHeight="1">
      <c r="A43" s="71" t="s">
        <v>9</v>
      </c>
      <c r="B43" s="83" t="s">
        <v>69</v>
      </c>
      <c r="C43" s="48">
        <v>364</v>
      </c>
      <c r="D43" s="48">
        <v>135</v>
      </c>
      <c r="E43" s="48">
        <v>229</v>
      </c>
      <c r="F43" s="48">
        <v>8</v>
      </c>
      <c r="G43" s="48">
        <v>0</v>
      </c>
      <c r="H43" s="48">
        <v>356</v>
      </c>
      <c r="I43" s="48">
        <v>279</v>
      </c>
      <c r="J43" s="48">
        <v>177</v>
      </c>
      <c r="K43" s="48">
        <v>6</v>
      </c>
      <c r="L43" s="48">
        <v>95</v>
      </c>
      <c r="M43" s="48">
        <v>1</v>
      </c>
      <c r="N43" s="48">
        <v>0</v>
      </c>
      <c r="O43" s="48">
        <v>0</v>
      </c>
      <c r="P43" s="48">
        <v>0</v>
      </c>
      <c r="Q43" s="48">
        <v>77</v>
      </c>
      <c r="R43" s="48">
        <v>173</v>
      </c>
      <c r="S43" s="64">
        <f>(J43+K43)/I43</f>
        <v>0.6559139784946236</v>
      </c>
      <c r="T43" s="108">
        <f>SUM(T44:T49)</f>
        <v>5</v>
      </c>
    </row>
    <row r="44" spans="1:20" ht="24.75" customHeight="1">
      <c r="A44" s="73" t="s">
        <v>37</v>
      </c>
      <c r="B44" s="87" t="s">
        <v>112</v>
      </c>
      <c r="C44" s="40">
        <v>61</v>
      </c>
      <c r="D44" s="41">
        <v>2</v>
      </c>
      <c r="E44" s="41">
        <v>59</v>
      </c>
      <c r="F44" s="41">
        <v>1</v>
      </c>
      <c r="G44" s="41">
        <v>0</v>
      </c>
      <c r="H44" s="40">
        <v>60</v>
      </c>
      <c r="I44" s="40">
        <v>58</v>
      </c>
      <c r="J44" s="41">
        <v>53</v>
      </c>
      <c r="K44" s="41">
        <v>0</v>
      </c>
      <c r="L44" s="41">
        <v>5</v>
      </c>
      <c r="M44" s="41">
        <v>0</v>
      </c>
      <c r="N44" s="41">
        <v>0</v>
      </c>
      <c r="O44" s="41">
        <v>0</v>
      </c>
      <c r="P44" s="41">
        <v>0</v>
      </c>
      <c r="Q44" s="41">
        <v>2</v>
      </c>
      <c r="R44" s="41">
        <v>7</v>
      </c>
      <c r="S44" s="59">
        <f t="shared" si="0"/>
        <v>0.9137931034482759</v>
      </c>
      <c r="T44" s="101">
        <v>0</v>
      </c>
    </row>
    <row r="45" spans="1:20" ht="24.75" customHeight="1">
      <c r="A45" s="69" t="s">
        <v>40</v>
      </c>
      <c r="B45" s="85" t="s">
        <v>113</v>
      </c>
      <c r="C45" s="40">
        <v>60</v>
      </c>
      <c r="D45" s="40">
        <v>36</v>
      </c>
      <c r="E45" s="40">
        <v>24</v>
      </c>
      <c r="F45" s="40">
        <v>1</v>
      </c>
      <c r="G45" s="40">
        <v>0</v>
      </c>
      <c r="H45" s="40">
        <v>59</v>
      </c>
      <c r="I45" s="40">
        <v>38</v>
      </c>
      <c r="J45" s="40">
        <v>16</v>
      </c>
      <c r="K45" s="40">
        <v>1</v>
      </c>
      <c r="L45" s="40">
        <v>21</v>
      </c>
      <c r="M45" s="40">
        <v>0</v>
      </c>
      <c r="N45" s="40">
        <v>0</v>
      </c>
      <c r="O45" s="40">
        <v>0</v>
      </c>
      <c r="P45" s="40">
        <v>0</v>
      </c>
      <c r="Q45" s="40">
        <v>21</v>
      </c>
      <c r="R45" s="40">
        <v>42</v>
      </c>
      <c r="S45" s="59">
        <f t="shared" si="0"/>
        <v>0.4473684210526316</v>
      </c>
      <c r="T45" s="102">
        <v>5</v>
      </c>
    </row>
    <row r="46" spans="1:20" ht="24.75" customHeight="1">
      <c r="A46" s="69" t="s">
        <v>41</v>
      </c>
      <c r="B46" s="85" t="s">
        <v>114</v>
      </c>
      <c r="C46" s="40">
        <v>58</v>
      </c>
      <c r="D46" s="40">
        <v>32</v>
      </c>
      <c r="E46" s="40">
        <v>26</v>
      </c>
      <c r="F46" s="40">
        <v>0</v>
      </c>
      <c r="G46" s="40">
        <v>0</v>
      </c>
      <c r="H46" s="40">
        <v>58</v>
      </c>
      <c r="I46" s="40">
        <v>44</v>
      </c>
      <c r="J46" s="40">
        <v>15</v>
      </c>
      <c r="K46" s="40">
        <v>4</v>
      </c>
      <c r="L46" s="40">
        <v>25</v>
      </c>
      <c r="M46" s="40">
        <v>0</v>
      </c>
      <c r="N46" s="40">
        <v>0</v>
      </c>
      <c r="O46" s="40">
        <v>0</v>
      </c>
      <c r="P46" s="40">
        <v>0</v>
      </c>
      <c r="Q46" s="40">
        <v>14</v>
      </c>
      <c r="R46" s="40">
        <v>39</v>
      </c>
      <c r="S46" s="59">
        <f t="shared" si="0"/>
        <v>0.4318181818181818</v>
      </c>
      <c r="T46" s="102">
        <v>0</v>
      </c>
    </row>
    <row r="47" spans="1:20" ht="24.75" customHeight="1">
      <c r="A47" s="69" t="s">
        <v>42</v>
      </c>
      <c r="B47" s="85" t="s">
        <v>115</v>
      </c>
      <c r="C47" s="40">
        <v>77</v>
      </c>
      <c r="D47" s="40">
        <v>38</v>
      </c>
      <c r="E47" s="40">
        <v>39</v>
      </c>
      <c r="F47" s="40">
        <v>3</v>
      </c>
      <c r="G47" s="40">
        <v>0</v>
      </c>
      <c r="H47" s="40">
        <v>74</v>
      </c>
      <c r="I47" s="40">
        <v>54</v>
      </c>
      <c r="J47" s="40">
        <v>33</v>
      </c>
      <c r="K47" s="40">
        <v>1</v>
      </c>
      <c r="L47" s="40">
        <v>20</v>
      </c>
      <c r="M47" s="40">
        <v>0</v>
      </c>
      <c r="N47" s="40">
        <v>0</v>
      </c>
      <c r="O47" s="40">
        <v>0</v>
      </c>
      <c r="P47" s="40">
        <v>0</v>
      </c>
      <c r="Q47" s="40">
        <v>20</v>
      </c>
      <c r="R47" s="40">
        <v>40</v>
      </c>
      <c r="S47" s="59">
        <f t="shared" si="0"/>
        <v>0.6296296296296297</v>
      </c>
      <c r="T47" s="102">
        <v>0</v>
      </c>
    </row>
    <row r="48" spans="1:20" ht="24.75" customHeight="1">
      <c r="A48" s="69" t="s">
        <v>43</v>
      </c>
      <c r="B48" s="85" t="s">
        <v>116</v>
      </c>
      <c r="C48" s="40">
        <v>23</v>
      </c>
      <c r="D48" s="40">
        <v>14</v>
      </c>
      <c r="E48" s="40">
        <v>9</v>
      </c>
      <c r="F48" s="40">
        <v>0</v>
      </c>
      <c r="G48" s="40">
        <v>0</v>
      </c>
      <c r="H48" s="40">
        <v>23</v>
      </c>
      <c r="I48" s="40">
        <v>9</v>
      </c>
      <c r="J48" s="40">
        <v>9</v>
      </c>
      <c r="K48" s="40">
        <v>0</v>
      </c>
      <c r="L48" s="40">
        <v>0</v>
      </c>
      <c r="M48" s="40">
        <v>0</v>
      </c>
      <c r="N48" s="40">
        <v>0</v>
      </c>
      <c r="O48" s="40">
        <v>0</v>
      </c>
      <c r="P48" s="40">
        <v>0</v>
      </c>
      <c r="Q48" s="40">
        <v>14</v>
      </c>
      <c r="R48" s="40">
        <v>14</v>
      </c>
      <c r="S48" s="59">
        <f t="shared" si="0"/>
        <v>1</v>
      </c>
      <c r="T48" s="102">
        <v>0</v>
      </c>
    </row>
    <row r="49" spans="1:20" ht="24.75" customHeight="1">
      <c r="A49" s="73" t="s">
        <v>63</v>
      </c>
      <c r="B49" s="93" t="s">
        <v>117</v>
      </c>
      <c r="C49" s="40">
        <v>85</v>
      </c>
      <c r="D49" s="40">
        <v>13</v>
      </c>
      <c r="E49" s="40">
        <v>72</v>
      </c>
      <c r="F49" s="40">
        <v>3</v>
      </c>
      <c r="G49" s="40">
        <v>0</v>
      </c>
      <c r="H49" s="40">
        <v>82</v>
      </c>
      <c r="I49" s="40">
        <v>76</v>
      </c>
      <c r="J49" s="40">
        <v>51</v>
      </c>
      <c r="K49" s="40">
        <v>0</v>
      </c>
      <c r="L49" s="40">
        <v>24</v>
      </c>
      <c r="M49" s="40">
        <v>1</v>
      </c>
      <c r="N49" s="40">
        <v>0</v>
      </c>
      <c r="O49" s="40">
        <v>0</v>
      </c>
      <c r="P49" s="40">
        <v>0</v>
      </c>
      <c r="Q49" s="40">
        <v>6</v>
      </c>
      <c r="R49" s="40">
        <v>31</v>
      </c>
      <c r="S49" s="59">
        <f t="shared" si="0"/>
        <v>0.6710526315789473</v>
      </c>
      <c r="T49" s="103">
        <v>0</v>
      </c>
    </row>
    <row r="50" spans="1:20" ht="24.75" customHeight="1">
      <c r="A50" s="71" t="s">
        <v>13</v>
      </c>
      <c r="B50" s="83" t="s">
        <v>70</v>
      </c>
      <c r="C50" s="48">
        <v>60</v>
      </c>
      <c r="D50" s="48">
        <v>19</v>
      </c>
      <c r="E50" s="48">
        <v>41</v>
      </c>
      <c r="F50" s="48">
        <v>0</v>
      </c>
      <c r="G50" s="48">
        <v>0</v>
      </c>
      <c r="H50" s="48">
        <v>60</v>
      </c>
      <c r="I50" s="48">
        <v>42</v>
      </c>
      <c r="J50" s="48">
        <v>30</v>
      </c>
      <c r="K50" s="48">
        <v>0</v>
      </c>
      <c r="L50" s="48">
        <v>12</v>
      </c>
      <c r="M50" s="48">
        <v>0</v>
      </c>
      <c r="N50" s="48">
        <v>0</v>
      </c>
      <c r="O50" s="48">
        <v>0</v>
      </c>
      <c r="P50" s="48">
        <v>0</v>
      </c>
      <c r="Q50" s="48">
        <v>18</v>
      </c>
      <c r="R50" s="48">
        <v>30</v>
      </c>
      <c r="S50" s="64">
        <f>(J50+K50)/I50</f>
        <v>0.7142857142857143</v>
      </c>
      <c r="T50" s="108">
        <f>SUM(T51:T53)</f>
        <v>12</v>
      </c>
    </row>
    <row r="51" spans="1:20" ht="24.75" customHeight="1">
      <c r="A51" s="68" t="s">
        <v>37</v>
      </c>
      <c r="B51" s="94" t="s">
        <v>118</v>
      </c>
      <c r="C51" s="56">
        <v>29</v>
      </c>
      <c r="D51" s="82">
        <v>12</v>
      </c>
      <c r="E51" s="82">
        <v>17</v>
      </c>
      <c r="F51" s="82">
        <v>0</v>
      </c>
      <c r="G51" s="82">
        <v>0</v>
      </c>
      <c r="H51" s="45">
        <v>29</v>
      </c>
      <c r="I51" s="39">
        <v>17</v>
      </c>
      <c r="J51" s="82">
        <v>16</v>
      </c>
      <c r="K51" s="82">
        <v>0</v>
      </c>
      <c r="L51" s="82">
        <v>1</v>
      </c>
      <c r="M51" s="82">
        <v>0</v>
      </c>
      <c r="N51" s="82">
        <v>0</v>
      </c>
      <c r="O51" s="82">
        <v>0</v>
      </c>
      <c r="P51" s="82">
        <v>0</v>
      </c>
      <c r="Q51" s="82">
        <v>12</v>
      </c>
      <c r="R51" s="82">
        <v>13</v>
      </c>
      <c r="S51" s="60">
        <f>(J51+K51)/I51</f>
        <v>0.9411764705882353</v>
      </c>
      <c r="T51" s="101">
        <v>9</v>
      </c>
    </row>
    <row r="52" spans="1:20" ht="24.75" customHeight="1">
      <c r="A52" s="69" t="s">
        <v>40</v>
      </c>
      <c r="B52" s="56" t="s">
        <v>119</v>
      </c>
      <c r="C52" s="56">
        <v>21</v>
      </c>
      <c r="D52" s="56">
        <v>5</v>
      </c>
      <c r="E52" s="56">
        <v>16</v>
      </c>
      <c r="F52" s="56">
        <v>0</v>
      </c>
      <c r="G52" s="56">
        <v>0</v>
      </c>
      <c r="H52" s="45">
        <v>21</v>
      </c>
      <c r="I52" s="40">
        <v>17</v>
      </c>
      <c r="J52" s="45">
        <v>7</v>
      </c>
      <c r="K52" s="45">
        <v>0</v>
      </c>
      <c r="L52" s="45">
        <v>10</v>
      </c>
      <c r="M52" s="45">
        <v>0</v>
      </c>
      <c r="N52" s="45">
        <v>0</v>
      </c>
      <c r="O52" s="45">
        <v>0</v>
      </c>
      <c r="P52" s="45">
        <v>0</v>
      </c>
      <c r="Q52" s="45">
        <v>4</v>
      </c>
      <c r="R52" s="45">
        <v>14</v>
      </c>
      <c r="S52" s="60">
        <f>(J52+K52)/I52</f>
        <v>0.4117647058823529</v>
      </c>
      <c r="T52" s="102">
        <v>1</v>
      </c>
    </row>
    <row r="53" spans="1:20" ht="24.75" customHeight="1">
      <c r="A53" s="74" t="s">
        <v>41</v>
      </c>
      <c r="B53" s="55" t="s">
        <v>120</v>
      </c>
      <c r="C53" s="56">
        <v>10</v>
      </c>
      <c r="D53" s="55">
        <v>2</v>
      </c>
      <c r="E53" s="55">
        <v>8</v>
      </c>
      <c r="F53" s="55">
        <v>0</v>
      </c>
      <c r="G53" s="55">
        <v>0</v>
      </c>
      <c r="H53" s="40">
        <v>10</v>
      </c>
      <c r="I53" s="45">
        <v>8</v>
      </c>
      <c r="J53" s="40">
        <v>7</v>
      </c>
      <c r="K53" s="40">
        <v>0</v>
      </c>
      <c r="L53" s="40">
        <v>1</v>
      </c>
      <c r="M53" s="40">
        <v>0</v>
      </c>
      <c r="N53" s="40">
        <v>0</v>
      </c>
      <c r="O53" s="40">
        <v>0</v>
      </c>
      <c r="P53" s="40">
        <v>0</v>
      </c>
      <c r="Q53" s="40">
        <v>2</v>
      </c>
      <c r="R53" s="40">
        <v>3</v>
      </c>
      <c r="S53" s="59">
        <f>(J53+K53)/I53</f>
        <v>0.875</v>
      </c>
      <c r="T53" s="103">
        <v>2</v>
      </c>
    </row>
    <row r="54" spans="1:20" ht="24.75" customHeight="1">
      <c r="A54" s="71" t="s">
        <v>16</v>
      </c>
      <c r="B54" s="83" t="s">
        <v>71</v>
      </c>
      <c r="C54" s="48">
        <v>237</v>
      </c>
      <c r="D54" s="48">
        <v>66</v>
      </c>
      <c r="E54" s="48">
        <v>171</v>
      </c>
      <c r="F54" s="48">
        <v>0</v>
      </c>
      <c r="G54" s="48">
        <v>0</v>
      </c>
      <c r="H54" s="48">
        <v>237</v>
      </c>
      <c r="I54" s="48">
        <v>184</v>
      </c>
      <c r="J54" s="48">
        <v>153</v>
      </c>
      <c r="K54" s="48">
        <v>0</v>
      </c>
      <c r="L54" s="48">
        <v>31</v>
      </c>
      <c r="M54" s="48">
        <v>0</v>
      </c>
      <c r="N54" s="48">
        <v>0</v>
      </c>
      <c r="O54" s="48">
        <v>0</v>
      </c>
      <c r="P54" s="48">
        <v>0</v>
      </c>
      <c r="Q54" s="48">
        <v>53</v>
      </c>
      <c r="R54" s="48">
        <v>84</v>
      </c>
      <c r="S54" s="64">
        <f>(J54+K54)/I54</f>
        <v>0.8315217391304348</v>
      </c>
      <c r="T54" s="108">
        <f>SUM(T55:T57)</f>
        <v>34</v>
      </c>
    </row>
    <row r="55" spans="1:20" ht="24.75" customHeight="1">
      <c r="A55" s="68" t="s">
        <v>37</v>
      </c>
      <c r="B55" s="94" t="s">
        <v>121</v>
      </c>
      <c r="C55" s="56">
        <v>64</v>
      </c>
      <c r="D55" s="82">
        <v>0</v>
      </c>
      <c r="E55" s="82">
        <v>64</v>
      </c>
      <c r="F55" s="82">
        <v>0</v>
      </c>
      <c r="G55" s="82">
        <v>0</v>
      </c>
      <c r="H55" s="45">
        <v>64</v>
      </c>
      <c r="I55" s="39">
        <v>64</v>
      </c>
      <c r="J55" s="82">
        <v>60</v>
      </c>
      <c r="K55" s="82">
        <v>0</v>
      </c>
      <c r="L55" s="82">
        <v>4</v>
      </c>
      <c r="M55" s="82">
        <v>0</v>
      </c>
      <c r="N55" s="82">
        <v>0</v>
      </c>
      <c r="O55" s="82">
        <v>0</v>
      </c>
      <c r="P55" s="82">
        <v>0</v>
      </c>
      <c r="Q55" s="82">
        <v>0</v>
      </c>
      <c r="R55" s="82">
        <v>4</v>
      </c>
      <c r="S55" s="60">
        <f t="shared" si="0"/>
        <v>0.9375</v>
      </c>
      <c r="T55" s="101"/>
    </row>
    <row r="56" spans="1:20" ht="24.75" customHeight="1">
      <c r="A56" s="69" t="s">
        <v>40</v>
      </c>
      <c r="B56" s="93" t="s">
        <v>122</v>
      </c>
      <c r="C56" s="56">
        <v>95</v>
      </c>
      <c r="D56" s="56">
        <v>43</v>
      </c>
      <c r="E56" s="56">
        <v>52</v>
      </c>
      <c r="F56" s="56">
        <v>0</v>
      </c>
      <c r="G56" s="56">
        <v>0</v>
      </c>
      <c r="H56" s="45">
        <v>95</v>
      </c>
      <c r="I56" s="40">
        <v>55</v>
      </c>
      <c r="J56" s="45">
        <v>47</v>
      </c>
      <c r="K56" s="45">
        <v>0</v>
      </c>
      <c r="L56" s="45">
        <v>8</v>
      </c>
      <c r="M56" s="45">
        <v>0</v>
      </c>
      <c r="N56" s="45">
        <v>0</v>
      </c>
      <c r="O56" s="45">
        <v>0</v>
      </c>
      <c r="P56" s="45">
        <v>0</v>
      </c>
      <c r="Q56" s="45">
        <v>40</v>
      </c>
      <c r="R56" s="45">
        <v>48</v>
      </c>
      <c r="S56" s="60">
        <f t="shared" si="0"/>
        <v>0.8545454545454545</v>
      </c>
      <c r="T56" s="102">
        <v>28</v>
      </c>
    </row>
    <row r="57" spans="1:20" ht="24.75" customHeight="1">
      <c r="A57" s="74" t="s">
        <v>41</v>
      </c>
      <c r="B57" s="93" t="s">
        <v>123</v>
      </c>
      <c r="C57" s="56">
        <v>78</v>
      </c>
      <c r="D57" s="56">
        <v>23</v>
      </c>
      <c r="E57" s="56">
        <v>55</v>
      </c>
      <c r="F57" s="56">
        <v>0</v>
      </c>
      <c r="G57" s="56">
        <v>0</v>
      </c>
      <c r="H57" s="45">
        <v>78</v>
      </c>
      <c r="I57" s="45">
        <v>65</v>
      </c>
      <c r="J57" s="45">
        <v>46</v>
      </c>
      <c r="K57" s="45">
        <v>0</v>
      </c>
      <c r="L57" s="45">
        <v>19</v>
      </c>
      <c r="M57" s="45">
        <v>0</v>
      </c>
      <c r="N57" s="45">
        <v>0</v>
      </c>
      <c r="O57" s="45">
        <v>0</v>
      </c>
      <c r="P57" s="45">
        <v>0</v>
      </c>
      <c r="Q57" s="45">
        <v>13</v>
      </c>
      <c r="R57" s="45">
        <v>32</v>
      </c>
      <c r="S57" s="60">
        <f t="shared" si="0"/>
        <v>0.7076923076923077</v>
      </c>
      <c r="T57" s="103">
        <v>6</v>
      </c>
    </row>
    <row r="58" spans="1:20" ht="30" customHeight="1">
      <c r="A58" s="71" t="s">
        <v>14</v>
      </c>
      <c r="B58" s="79" t="s">
        <v>72</v>
      </c>
      <c r="C58" s="48">
        <v>93</v>
      </c>
      <c r="D58" s="48">
        <v>44</v>
      </c>
      <c r="E58" s="48">
        <v>49</v>
      </c>
      <c r="F58" s="48">
        <v>1</v>
      </c>
      <c r="G58" s="48">
        <v>0</v>
      </c>
      <c r="H58" s="48">
        <v>92</v>
      </c>
      <c r="I58" s="48">
        <v>70</v>
      </c>
      <c r="J58" s="48">
        <v>37</v>
      </c>
      <c r="K58" s="48">
        <v>2</v>
      </c>
      <c r="L58" s="48">
        <v>31</v>
      </c>
      <c r="M58" s="48">
        <v>0</v>
      </c>
      <c r="N58" s="48">
        <v>0</v>
      </c>
      <c r="O58" s="48">
        <v>0</v>
      </c>
      <c r="P58" s="48">
        <v>0</v>
      </c>
      <c r="Q58" s="48">
        <v>22</v>
      </c>
      <c r="R58" s="48">
        <v>53</v>
      </c>
      <c r="S58" s="64">
        <f>(J58+K58)/I58</f>
        <v>0.5571428571428572</v>
      </c>
      <c r="T58" s="108">
        <f>SUM(T59:T62)</f>
        <v>0</v>
      </c>
    </row>
    <row r="59" spans="1:20" ht="30" customHeight="1">
      <c r="A59" s="73" t="s">
        <v>37</v>
      </c>
      <c r="B59" s="90" t="s">
        <v>124</v>
      </c>
      <c r="C59" s="54">
        <v>16</v>
      </c>
      <c r="D59" s="41">
        <v>11</v>
      </c>
      <c r="E59" s="41">
        <v>5</v>
      </c>
      <c r="F59" s="41">
        <v>0</v>
      </c>
      <c r="G59" s="41">
        <v>0</v>
      </c>
      <c r="H59" s="40">
        <v>16</v>
      </c>
      <c r="I59" s="40">
        <v>13</v>
      </c>
      <c r="J59" s="41">
        <v>6</v>
      </c>
      <c r="K59" s="41">
        <v>0</v>
      </c>
      <c r="L59" s="41">
        <v>7</v>
      </c>
      <c r="M59" s="41">
        <v>0</v>
      </c>
      <c r="N59" s="41">
        <v>0</v>
      </c>
      <c r="O59" s="41">
        <v>0</v>
      </c>
      <c r="P59" s="41">
        <v>0</v>
      </c>
      <c r="Q59" s="41">
        <v>3</v>
      </c>
      <c r="R59" s="41">
        <v>10</v>
      </c>
      <c r="S59" s="59">
        <f t="shared" si="0"/>
        <v>0.46153846153846156</v>
      </c>
      <c r="T59" s="101"/>
    </row>
    <row r="60" spans="1:20" ht="24.75" customHeight="1">
      <c r="A60" s="69" t="s">
        <v>40</v>
      </c>
      <c r="B60" s="85" t="s">
        <v>125</v>
      </c>
      <c r="C60" s="54">
        <v>27</v>
      </c>
      <c r="D60" s="54">
        <v>15</v>
      </c>
      <c r="E60" s="54">
        <v>12</v>
      </c>
      <c r="F60" s="54">
        <v>0</v>
      </c>
      <c r="G60" s="54">
        <v>0</v>
      </c>
      <c r="H60" s="40">
        <v>27</v>
      </c>
      <c r="I60" s="40">
        <v>19</v>
      </c>
      <c r="J60" s="40">
        <v>7</v>
      </c>
      <c r="K60" s="40">
        <v>1</v>
      </c>
      <c r="L60" s="40">
        <v>11</v>
      </c>
      <c r="M60" s="40">
        <v>0</v>
      </c>
      <c r="N60" s="40">
        <v>0</v>
      </c>
      <c r="O60" s="40">
        <v>0</v>
      </c>
      <c r="P60" s="40">
        <v>0</v>
      </c>
      <c r="Q60" s="40">
        <v>8</v>
      </c>
      <c r="R60" s="40">
        <v>19</v>
      </c>
      <c r="S60" s="59">
        <f t="shared" si="0"/>
        <v>0.42105263157894735</v>
      </c>
      <c r="T60" s="102"/>
    </row>
    <row r="61" spans="1:20" ht="24.75" customHeight="1">
      <c r="A61" s="75" t="s">
        <v>41</v>
      </c>
      <c r="B61" s="95" t="s">
        <v>126</v>
      </c>
      <c r="C61" s="57">
        <v>30</v>
      </c>
      <c r="D61" s="57">
        <v>18</v>
      </c>
      <c r="E61" s="57">
        <v>12</v>
      </c>
      <c r="F61" s="57">
        <v>0</v>
      </c>
      <c r="G61" s="57">
        <v>0</v>
      </c>
      <c r="H61" s="80">
        <v>30</v>
      </c>
      <c r="I61" s="80">
        <v>19</v>
      </c>
      <c r="J61" s="80">
        <v>8</v>
      </c>
      <c r="K61" s="80">
        <v>1</v>
      </c>
      <c r="L61" s="80">
        <v>10</v>
      </c>
      <c r="M61" s="80">
        <v>0</v>
      </c>
      <c r="N61" s="80">
        <v>0</v>
      </c>
      <c r="O61" s="80">
        <v>0</v>
      </c>
      <c r="P61" s="80">
        <v>0</v>
      </c>
      <c r="Q61" s="80">
        <v>11</v>
      </c>
      <c r="R61" s="80">
        <v>21</v>
      </c>
      <c r="S61" s="66">
        <f t="shared" si="0"/>
        <v>0.47368421052631576</v>
      </c>
      <c r="T61" s="155">
        <v>0</v>
      </c>
    </row>
    <row r="62" spans="1:20" ht="24.75" customHeight="1">
      <c r="A62" s="73" t="s">
        <v>42</v>
      </c>
      <c r="B62" s="84" t="s">
        <v>127</v>
      </c>
      <c r="C62" s="50">
        <v>20</v>
      </c>
      <c r="D62" s="50">
        <v>0</v>
      </c>
      <c r="E62" s="50">
        <v>20</v>
      </c>
      <c r="F62" s="50">
        <v>1</v>
      </c>
      <c r="G62" s="50">
        <v>0</v>
      </c>
      <c r="H62" s="45">
        <v>19</v>
      </c>
      <c r="I62" s="45">
        <v>19</v>
      </c>
      <c r="J62" s="45">
        <v>16</v>
      </c>
      <c r="K62" s="45">
        <v>0</v>
      </c>
      <c r="L62" s="45">
        <v>3</v>
      </c>
      <c r="M62" s="45">
        <v>0</v>
      </c>
      <c r="N62" s="45">
        <v>0</v>
      </c>
      <c r="O62" s="45">
        <v>0</v>
      </c>
      <c r="P62" s="45">
        <v>0</v>
      </c>
      <c r="Q62" s="45">
        <v>0</v>
      </c>
      <c r="R62" s="45">
        <v>3</v>
      </c>
      <c r="S62" s="60">
        <f t="shared" si="0"/>
        <v>0.8421052631578947</v>
      </c>
      <c r="T62" s="103">
        <v>0</v>
      </c>
    </row>
    <row r="63" spans="1:20" ht="24.75" customHeight="1">
      <c r="A63" s="71" t="s">
        <v>15</v>
      </c>
      <c r="B63" s="83" t="s">
        <v>73</v>
      </c>
      <c r="C63" s="48">
        <v>24</v>
      </c>
      <c r="D63" s="48">
        <v>5</v>
      </c>
      <c r="E63" s="48">
        <v>19</v>
      </c>
      <c r="F63" s="48">
        <v>0</v>
      </c>
      <c r="G63" s="48">
        <v>0</v>
      </c>
      <c r="H63" s="48">
        <v>24</v>
      </c>
      <c r="I63" s="48">
        <v>21</v>
      </c>
      <c r="J63" s="48">
        <v>12</v>
      </c>
      <c r="K63" s="48">
        <v>0</v>
      </c>
      <c r="L63" s="48">
        <v>9</v>
      </c>
      <c r="M63" s="48">
        <v>0</v>
      </c>
      <c r="N63" s="48">
        <v>0</v>
      </c>
      <c r="O63" s="48">
        <v>0</v>
      </c>
      <c r="P63" s="48">
        <v>0</v>
      </c>
      <c r="Q63" s="48">
        <v>3</v>
      </c>
      <c r="R63" s="48">
        <v>12</v>
      </c>
      <c r="S63" s="64">
        <f aca="true" t="shared" si="1" ref="S63:S71">(J63+K63)/I63</f>
        <v>0.5714285714285714</v>
      </c>
      <c r="T63" s="108">
        <v>1</v>
      </c>
    </row>
    <row r="64" spans="1:20" ht="24.75" customHeight="1">
      <c r="A64" s="74" t="s">
        <v>37</v>
      </c>
      <c r="B64" s="93" t="s">
        <v>128</v>
      </c>
      <c r="C64" s="50">
        <v>9</v>
      </c>
      <c r="D64" s="50">
        <v>1</v>
      </c>
      <c r="E64" s="50">
        <v>8</v>
      </c>
      <c r="F64" s="50">
        <v>0</v>
      </c>
      <c r="G64" s="50">
        <v>0</v>
      </c>
      <c r="H64" s="50">
        <v>9</v>
      </c>
      <c r="I64" s="50">
        <v>8</v>
      </c>
      <c r="J64" s="50">
        <v>6</v>
      </c>
      <c r="K64" s="50">
        <v>0</v>
      </c>
      <c r="L64" s="50">
        <v>2</v>
      </c>
      <c r="M64" s="50">
        <v>0</v>
      </c>
      <c r="N64" s="50">
        <v>0</v>
      </c>
      <c r="O64" s="50">
        <v>0</v>
      </c>
      <c r="P64" s="50">
        <v>0</v>
      </c>
      <c r="Q64" s="50">
        <v>1</v>
      </c>
      <c r="R64" s="50">
        <v>3</v>
      </c>
      <c r="S64" s="60">
        <f t="shared" si="1"/>
        <v>0.75</v>
      </c>
      <c r="T64" s="105" t="s">
        <v>37</v>
      </c>
    </row>
    <row r="65" spans="1:20" ht="24.75" customHeight="1">
      <c r="A65" s="73" t="s">
        <v>40</v>
      </c>
      <c r="B65" s="93" t="s">
        <v>129</v>
      </c>
      <c r="C65" s="50">
        <v>15</v>
      </c>
      <c r="D65" s="50">
        <v>4</v>
      </c>
      <c r="E65" s="50">
        <v>11</v>
      </c>
      <c r="F65" s="50">
        <v>0</v>
      </c>
      <c r="G65" s="50">
        <v>0</v>
      </c>
      <c r="H65" s="50">
        <v>15</v>
      </c>
      <c r="I65" s="50">
        <v>13</v>
      </c>
      <c r="J65" s="50">
        <v>6</v>
      </c>
      <c r="K65" s="50">
        <v>0</v>
      </c>
      <c r="L65" s="50">
        <v>7</v>
      </c>
      <c r="M65" s="50">
        <v>0</v>
      </c>
      <c r="N65" s="50">
        <v>0</v>
      </c>
      <c r="O65" s="50">
        <v>0</v>
      </c>
      <c r="P65" s="50">
        <v>0</v>
      </c>
      <c r="Q65" s="50">
        <v>2</v>
      </c>
      <c r="R65" s="50">
        <v>9</v>
      </c>
      <c r="S65" s="60">
        <f t="shared" si="1"/>
        <v>0.46153846153846156</v>
      </c>
      <c r="T65" s="103">
        <v>0</v>
      </c>
    </row>
    <row r="66" spans="1:20" ht="24.75" customHeight="1">
      <c r="A66" s="71" t="s">
        <v>74</v>
      </c>
      <c r="B66" s="83" t="s">
        <v>75</v>
      </c>
      <c r="C66" s="48">
        <v>14</v>
      </c>
      <c r="D66" s="48">
        <v>2</v>
      </c>
      <c r="E66" s="48">
        <v>12</v>
      </c>
      <c r="F66" s="48">
        <v>0</v>
      </c>
      <c r="G66" s="48">
        <v>0</v>
      </c>
      <c r="H66" s="48">
        <v>14</v>
      </c>
      <c r="I66" s="48">
        <v>13</v>
      </c>
      <c r="J66" s="48">
        <v>8</v>
      </c>
      <c r="K66" s="48">
        <v>1</v>
      </c>
      <c r="L66" s="48">
        <v>4</v>
      </c>
      <c r="M66" s="48">
        <v>0</v>
      </c>
      <c r="N66" s="48">
        <v>0</v>
      </c>
      <c r="O66" s="48">
        <v>0</v>
      </c>
      <c r="P66" s="48">
        <v>0</v>
      </c>
      <c r="Q66" s="48">
        <v>1</v>
      </c>
      <c r="R66" s="48">
        <v>5</v>
      </c>
      <c r="S66" s="64">
        <f t="shared" si="1"/>
        <v>0.6923076923076923</v>
      </c>
      <c r="T66" s="108">
        <f>SUM(T67:T68)</f>
        <v>0</v>
      </c>
    </row>
    <row r="67" spans="1:20" ht="24.75" customHeight="1">
      <c r="A67" s="74" t="s">
        <v>37</v>
      </c>
      <c r="B67" s="93" t="s">
        <v>130</v>
      </c>
      <c r="C67" s="56">
        <v>8</v>
      </c>
      <c r="D67" s="56">
        <v>1</v>
      </c>
      <c r="E67" s="56">
        <v>7</v>
      </c>
      <c r="F67" s="56">
        <v>0</v>
      </c>
      <c r="G67" s="56">
        <v>0</v>
      </c>
      <c r="H67" s="50">
        <v>8</v>
      </c>
      <c r="I67" s="50">
        <v>7</v>
      </c>
      <c r="J67" s="50">
        <v>5</v>
      </c>
      <c r="K67" s="50">
        <v>0</v>
      </c>
      <c r="L67" s="50">
        <v>2</v>
      </c>
      <c r="M67" s="50">
        <v>0</v>
      </c>
      <c r="N67" s="50">
        <v>0</v>
      </c>
      <c r="O67" s="50">
        <v>0</v>
      </c>
      <c r="P67" s="50">
        <v>0</v>
      </c>
      <c r="Q67" s="50">
        <v>1</v>
      </c>
      <c r="R67" s="50">
        <v>3</v>
      </c>
      <c r="S67" s="60">
        <f t="shared" si="1"/>
        <v>0.7142857142857143</v>
      </c>
      <c r="T67" s="105">
        <v>0</v>
      </c>
    </row>
    <row r="68" spans="1:20" ht="24.75" customHeight="1">
      <c r="A68" s="73" t="s">
        <v>40</v>
      </c>
      <c r="B68" s="93" t="s">
        <v>131</v>
      </c>
      <c r="C68" s="56">
        <v>6</v>
      </c>
      <c r="D68" s="56">
        <v>1</v>
      </c>
      <c r="E68" s="56">
        <v>5</v>
      </c>
      <c r="F68" s="56">
        <v>0</v>
      </c>
      <c r="G68" s="56">
        <v>0</v>
      </c>
      <c r="H68" s="50">
        <v>6</v>
      </c>
      <c r="I68" s="50">
        <v>6</v>
      </c>
      <c r="J68" s="50">
        <v>3</v>
      </c>
      <c r="K68" s="50">
        <v>1</v>
      </c>
      <c r="L68" s="50">
        <v>2</v>
      </c>
      <c r="M68" s="50">
        <v>0</v>
      </c>
      <c r="N68" s="50">
        <v>0</v>
      </c>
      <c r="O68" s="50">
        <v>0</v>
      </c>
      <c r="P68" s="50">
        <v>0</v>
      </c>
      <c r="Q68" s="50">
        <v>0</v>
      </c>
      <c r="R68" s="50">
        <v>2</v>
      </c>
      <c r="S68" s="60">
        <f t="shared" si="1"/>
        <v>0.6666666666666666</v>
      </c>
      <c r="T68" s="103">
        <v>0</v>
      </c>
    </row>
    <row r="69" spans="1:20" ht="24.75" customHeight="1">
      <c r="A69" s="71" t="s">
        <v>76</v>
      </c>
      <c r="B69" s="83" t="s">
        <v>77</v>
      </c>
      <c r="C69" s="48">
        <v>15</v>
      </c>
      <c r="D69" s="48">
        <v>1</v>
      </c>
      <c r="E69" s="48">
        <v>14</v>
      </c>
      <c r="F69" s="48">
        <v>0</v>
      </c>
      <c r="G69" s="48">
        <v>0</v>
      </c>
      <c r="H69" s="48">
        <v>15</v>
      </c>
      <c r="I69" s="48">
        <v>13</v>
      </c>
      <c r="J69" s="48">
        <v>13</v>
      </c>
      <c r="K69" s="48">
        <v>0</v>
      </c>
      <c r="L69" s="48">
        <v>0</v>
      </c>
      <c r="M69" s="48">
        <v>0</v>
      </c>
      <c r="N69" s="48">
        <v>0</v>
      </c>
      <c r="O69" s="48">
        <v>0</v>
      </c>
      <c r="P69" s="48">
        <v>0</v>
      </c>
      <c r="Q69" s="48">
        <v>2</v>
      </c>
      <c r="R69" s="48">
        <v>2</v>
      </c>
      <c r="S69" s="64">
        <f t="shared" si="1"/>
        <v>1</v>
      </c>
      <c r="T69" s="108">
        <v>2</v>
      </c>
    </row>
    <row r="70" spans="1:20" ht="24.75" customHeight="1">
      <c r="A70" s="74" t="s">
        <v>37</v>
      </c>
      <c r="B70" s="93" t="s">
        <v>132</v>
      </c>
      <c r="C70" s="50">
        <v>9</v>
      </c>
      <c r="D70" s="50">
        <v>0</v>
      </c>
      <c r="E70" s="50">
        <v>9</v>
      </c>
      <c r="F70" s="50">
        <v>0</v>
      </c>
      <c r="G70" s="50">
        <v>0</v>
      </c>
      <c r="H70" s="50">
        <v>9</v>
      </c>
      <c r="I70" s="50">
        <v>8</v>
      </c>
      <c r="J70" s="50">
        <v>8</v>
      </c>
      <c r="K70" s="50">
        <v>0</v>
      </c>
      <c r="L70" s="50">
        <v>0</v>
      </c>
      <c r="M70" s="50">
        <v>0</v>
      </c>
      <c r="N70" s="50">
        <v>0</v>
      </c>
      <c r="O70" s="50">
        <v>0</v>
      </c>
      <c r="P70" s="50">
        <v>0</v>
      </c>
      <c r="Q70" s="50">
        <v>1</v>
      </c>
      <c r="R70" s="50">
        <v>1</v>
      </c>
      <c r="S70" s="65">
        <f t="shared" si="1"/>
        <v>1</v>
      </c>
      <c r="T70" s="105" t="s">
        <v>37</v>
      </c>
    </row>
    <row r="71" spans="1:20" ht="24.75" customHeight="1">
      <c r="A71" s="75" t="s">
        <v>40</v>
      </c>
      <c r="B71" s="95" t="s">
        <v>133</v>
      </c>
      <c r="C71" s="57">
        <v>6</v>
      </c>
      <c r="D71" s="57">
        <v>1</v>
      </c>
      <c r="E71" s="57">
        <v>5</v>
      </c>
      <c r="F71" s="57">
        <v>0</v>
      </c>
      <c r="G71" s="57">
        <v>0</v>
      </c>
      <c r="H71" s="57">
        <v>6</v>
      </c>
      <c r="I71" s="57">
        <v>5</v>
      </c>
      <c r="J71" s="57">
        <v>5</v>
      </c>
      <c r="K71" s="57">
        <v>0</v>
      </c>
      <c r="L71" s="57">
        <v>0</v>
      </c>
      <c r="M71" s="57">
        <v>0</v>
      </c>
      <c r="N71" s="57">
        <v>0</v>
      </c>
      <c r="O71" s="57">
        <v>0</v>
      </c>
      <c r="P71" s="57">
        <v>0</v>
      </c>
      <c r="Q71" s="57">
        <v>1</v>
      </c>
      <c r="R71" s="57">
        <v>1</v>
      </c>
      <c r="S71" s="66">
        <f t="shared" si="1"/>
        <v>1</v>
      </c>
      <c r="T71" s="103" t="s">
        <v>37</v>
      </c>
    </row>
    <row r="72" spans="1:19" ht="11.25" customHeight="1">
      <c r="A72" s="51"/>
      <c r="B72" s="96"/>
      <c r="C72" s="52"/>
      <c r="D72" s="52"/>
      <c r="E72" s="52"/>
      <c r="F72" s="52"/>
      <c r="G72" s="52"/>
      <c r="H72" s="52"/>
      <c r="I72" s="52"/>
      <c r="J72" s="52"/>
      <c r="K72" s="52"/>
      <c r="L72" s="52"/>
      <c r="M72" s="52"/>
      <c r="N72" s="52"/>
      <c r="O72" s="52"/>
      <c r="P72" s="52"/>
      <c r="Q72" s="52"/>
      <c r="R72" s="52"/>
      <c r="S72" s="53"/>
    </row>
    <row r="73" spans="1:19" ht="17.25" customHeight="1">
      <c r="A73" s="141"/>
      <c r="B73" s="141"/>
      <c r="C73" s="141"/>
      <c r="D73" s="141"/>
      <c r="E73" s="141"/>
      <c r="F73" s="24"/>
      <c r="G73" s="24"/>
      <c r="H73" s="24"/>
      <c r="I73" s="24"/>
      <c r="J73" s="24"/>
      <c r="K73" s="24"/>
      <c r="L73" s="24"/>
      <c r="M73" s="24"/>
      <c r="N73" s="128" t="str">
        <f>'Thong tin'!B8</f>
        <v>Kon Tum, ngày       tháng 03 năm 2019</v>
      </c>
      <c r="O73" s="128"/>
      <c r="P73" s="128"/>
      <c r="Q73" s="128"/>
      <c r="R73" s="128"/>
      <c r="S73" s="128"/>
    </row>
    <row r="74" spans="1:19" ht="21" customHeight="1">
      <c r="A74" s="25"/>
      <c r="B74" s="129" t="s">
        <v>5</v>
      </c>
      <c r="C74" s="129"/>
      <c r="D74" s="129"/>
      <c r="E74" s="129"/>
      <c r="F74" s="26"/>
      <c r="G74" s="26"/>
      <c r="H74" s="26"/>
      <c r="I74" s="26"/>
      <c r="J74" s="26"/>
      <c r="K74" s="26"/>
      <c r="L74" s="26"/>
      <c r="M74" s="26"/>
      <c r="N74" s="130" t="str">
        <f>'Thong tin'!B7</f>
        <v>CỤC TRƯỞNG
</v>
      </c>
      <c r="O74" s="130"/>
      <c r="P74" s="130"/>
      <c r="Q74" s="130"/>
      <c r="R74" s="130"/>
      <c r="S74" s="130"/>
    </row>
    <row r="75" spans="1:19" ht="21" customHeight="1">
      <c r="A75" s="25"/>
      <c r="B75" s="26"/>
      <c r="C75" s="26"/>
      <c r="D75" s="26"/>
      <c r="E75" s="26"/>
      <c r="F75" s="26"/>
      <c r="G75" s="26"/>
      <c r="H75" s="26"/>
      <c r="I75" s="26"/>
      <c r="J75" s="26"/>
      <c r="K75" s="26"/>
      <c r="L75" s="26"/>
      <c r="M75" s="26"/>
      <c r="N75" s="49"/>
      <c r="O75" s="49"/>
      <c r="P75" s="49"/>
      <c r="Q75" s="49"/>
      <c r="R75" s="49"/>
      <c r="S75" s="49"/>
    </row>
    <row r="76" spans="1:19" ht="21" customHeight="1">
      <c r="A76" s="25"/>
      <c r="B76" s="26"/>
      <c r="C76" s="26"/>
      <c r="D76" s="26"/>
      <c r="E76" s="26"/>
      <c r="F76" s="26"/>
      <c r="G76" s="26"/>
      <c r="H76" s="26"/>
      <c r="I76" s="26"/>
      <c r="J76" s="26"/>
      <c r="K76" s="26"/>
      <c r="L76" s="26"/>
      <c r="M76" s="26"/>
      <c r="N76" s="49"/>
      <c r="O76" s="49"/>
      <c r="P76" s="49"/>
      <c r="Q76" s="49"/>
      <c r="R76" s="49"/>
      <c r="S76" s="49"/>
    </row>
    <row r="77" spans="1:19" ht="21" customHeight="1">
      <c r="A77" s="25"/>
      <c r="B77" s="26"/>
      <c r="C77" s="26"/>
      <c r="D77" s="26"/>
      <c r="E77" s="26"/>
      <c r="F77" s="26"/>
      <c r="G77" s="26"/>
      <c r="H77" s="26"/>
      <c r="I77" s="26"/>
      <c r="J77" s="26"/>
      <c r="K77" s="26"/>
      <c r="L77" s="26"/>
      <c r="M77" s="26"/>
      <c r="N77" s="49"/>
      <c r="O77" s="49"/>
      <c r="P77" s="49"/>
      <c r="Q77" s="49"/>
      <c r="R77" s="49"/>
      <c r="S77" s="49"/>
    </row>
    <row r="78" spans="1:19" ht="21" customHeight="1">
      <c r="A78" s="25"/>
      <c r="B78" s="26"/>
      <c r="C78" s="26"/>
      <c r="D78" s="26"/>
      <c r="E78" s="26"/>
      <c r="F78" s="26"/>
      <c r="G78" s="26"/>
      <c r="H78" s="26"/>
      <c r="I78" s="26"/>
      <c r="J78" s="26"/>
      <c r="K78" s="26"/>
      <c r="L78" s="26"/>
      <c r="M78" s="26"/>
      <c r="N78" s="49"/>
      <c r="O78" s="49"/>
      <c r="P78" s="49"/>
      <c r="Q78" s="49"/>
      <c r="R78" s="49"/>
      <c r="S78" s="49"/>
    </row>
    <row r="79" spans="1:19" ht="24.75" customHeight="1">
      <c r="A79" s="12"/>
      <c r="B79" s="97"/>
      <c r="C79" s="27"/>
      <c r="D79" s="27"/>
      <c r="E79" s="13"/>
      <c r="F79" s="13"/>
      <c r="G79" s="13"/>
      <c r="H79" s="13"/>
      <c r="I79" s="13"/>
      <c r="J79" s="13"/>
      <c r="K79" s="13"/>
      <c r="L79" s="13"/>
      <c r="M79" s="13"/>
      <c r="N79" s="13"/>
      <c r="O79" s="13"/>
      <c r="P79" s="13"/>
      <c r="Q79" s="13"/>
      <c r="R79" s="13"/>
      <c r="S79" s="13"/>
    </row>
    <row r="80" spans="1:19" ht="24.75" customHeight="1">
      <c r="A80" s="12"/>
      <c r="B80" s="138" t="str">
        <f>'Thong tin'!B5</f>
        <v>Phạm Anh Vũ</v>
      </c>
      <c r="C80" s="138"/>
      <c r="D80" s="138"/>
      <c r="E80" s="138"/>
      <c r="F80" s="12"/>
      <c r="G80" s="12"/>
      <c r="H80" s="12"/>
      <c r="I80" s="12"/>
      <c r="J80" s="12"/>
      <c r="K80" s="12"/>
      <c r="L80" s="12"/>
      <c r="M80" s="12"/>
      <c r="N80" s="138" t="str">
        <f>'Thong tin'!B6</f>
        <v>Cao Minh Hoàng Tùng</v>
      </c>
      <c r="O80" s="138"/>
      <c r="P80" s="138"/>
      <c r="Q80" s="138"/>
      <c r="R80" s="138"/>
      <c r="S80" s="138"/>
    </row>
    <row r="81" spans="1:19" ht="24.75" customHeight="1">
      <c r="A81" s="28"/>
      <c r="B81" s="98"/>
      <c r="C81" s="28"/>
      <c r="D81" s="28"/>
      <c r="E81" s="28"/>
      <c r="F81" s="28"/>
      <c r="G81" s="28"/>
      <c r="H81" s="28"/>
      <c r="I81" s="28"/>
      <c r="J81" s="28"/>
      <c r="K81" s="28"/>
      <c r="L81" s="28"/>
      <c r="M81" s="28"/>
      <c r="N81" s="28"/>
      <c r="O81" s="28"/>
      <c r="P81" s="28"/>
      <c r="Q81" s="28"/>
      <c r="R81" s="28"/>
      <c r="S81" s="28"/>
    </row>
    <row r="82" ht="24.75" customHeight="1"/>
    <row r="83" ht="24.75" customHeight="1"/>
    <row r="84" ht="24.75" customHeight="1"/>
    <row r="85" ht="24.75" customHeight="1"/>
    <row r="86" ht="24.75" customHeight="1"/>
    <row r="87" spans="1:20" s="29" customFormat="1" ht="29.25" customHeight="1">
      <c r="A87" s="9"/>
      <c r="B87" s="21"/>
      <c r="C87" s="9"/>
      <c r="D87" s="9"/>
      <c r="E87" s="9"/>
      <c r="F87" s="9"/>
      <c r="G87" s="9"/>
      <c r="H87" s="9"/>
      <c r="I87" s="9"/>
      <c r="J87" s="9"/>
      <c r="K87" s="9"/>
      <c r="L87" s="9"/>
      <c r="M87" s="9"/>
      <c r="N87" s="9"/>
      <c r="O87" s="9"/>
      <c r="P87" s="9"/>
      <c r="Q87" s="9"/>
      <c r="R87" s="9"/>
      <c r="S87" s="9"/>
      <c r="T87" s="106"/>
    </row>
    <row r="88" spans="1:20" s="30" customFormat="1" ht="19.5" customHeight="1">
      <c r="A88" s="9"/>
      <c r="B88" s="21"/>
      <c r="C88" s="9"/>
      <c r="D88" s="9"/>
      <c r="E88" s="9"/>
      <c r="F88" s="9"/>
      <c r="G88" s="9"/>
      <c r="H88" s="9"/>
      <c r="I88" s="9"/>
      <c r="J88" s="9"/>
      <c r="K88" s="9"/>
      <c r="L88" s="9"/>
      <c r="M88" s="9"/>
      <c r="N88" s="9"/>
      <c r="O88" s="9"/>
      <c r="P88" s="9"/>
      <c r="Q88" s="9"/>
      <c r="R88" s="9"/>
      <c r="S88" s="9"/>
      <c r="T88" s="107"/>
    </row>
    <row r="92" ht="15.75" customHeight="1"/>
    <row r="93" ht="15.75" customHeight="1"/>
  </sheetData>
  <sheetProtection/>
  <mergeCells count="33">
    <mergeCell ref="T6:T9"/>
    <mergeCell ref="E1:O1"/>
    <mergeCell ref="A2:D2"/>
    <mergeCell ref="E2:O2"/>
    <mergeCell ref="P2:S2"/>
    <mergeCell ref="P4:S4"/>
    <mergeCell ref="P5:S5"/>
    <mergeCell ref="D7:E7"/>
    <mergeCell ref="H7:H9"/>
    <mergeCell ref="I7:P7"/>
    <mergeCell ref="B80:E80"/>
    <mergeCell ref="N80:S80"/>
    <mergeCell ref="A10:B10"/>
    <mergeCell ref="A11:B11"/>
    <mergeCell ref="A73:E73"/>
    <mergeCell ref="C6:E6"/>
    <mergeCell ref="F6:F9"/>
    <mergeCell ref="J8:P8"/>
    <mergeCell ref="S6:S9"/>
    <mergeCell ref="C7:C9"/>
    <mergeCell ref="A3:D3"/>
    <mergeCell ref="E3:O3"/>
    <mergeCell ref="A6:B9"/>
    <mergeCell ref="G6:G9"/>
    <mergeCell ref="H6:Q6"/>
    <mergeCell ref="R6:R9"/>
    <mergeCell ref="N73:S73"/>
    <mergeCell ref="B74:E74"/>
    <mergeCell ref="N74:S74"/>
    <mergeCell ref="Q7:Q9"/>
    <mergeCell ref="D8:D9"/>
    <mergeCell ref="E8:E9"/>
    <mergeCell ref="I8:I9"/>
  </mergeCells>
  <printOptions/>
  <pageMargins left="0.393700787401575" right="0" top="0.41" bottom="0.24" header="0.433070866141732" footer="0.196850393700787"/>
  <pageSetup horizontalDpi="600" verticalDpi="600" orientation="landscape" paperSize="9" scale="88" r:id="rId2"/>
  <headerFooter differentFirst="1" alignWithMargins="0">
    <oddFooter>&amp;C&amp;P</oddFooter>
  </headerFooter>
  <ignoredErrors>
    <ignoredError sqref="S11" formula="1"/>
    <ignoredError sqref="T64:T65 T67:T68 T70:T71" numberStoredAsText="1"/>
    <ignoredError sqref="T66 T33 T54 T58" formulaRange="1"/>
  </ignoredErrors>
  <drawing r:id="rId1"/>
</worksheet>
</file>

<file path=xl/worksheets/sheet3.xml><?xml version="1.0" encoding="utf-8"?>
<worksheet xmlns="http://schemas.openxmlformats.org/spreadsheetml/2006/main" xmlns:r="http://schemas.openxmlformats.org/officeDocument/2006/relationships">
  <sheetPr>
    <tabColor indexed="19"/>
  </sheetPr>
  <dimension ref="A1:AI77"/>
  <sheetViews>
    <sheetView showZeros="0" tabSelected="1" view="pageBreakPreview" zoomScaleNormal="80" zoomScaleSheetLayoutView="100" zoomScalePageLayoutView="0" workbookViewId="0" topLeftCell="A70">
      <selection activeCell="N9" sqref="N9"/>
    </sheetView>
  </sheetViews>
  <sheetFormatPr defaultColWidth="8.796875" defaultRowHeight="15"/>
  <cols>
    <col min="1" max="1" width="3.5" style="8" customWidth="1"/>
    <col min="2" max="2" width="14" style="8" customWidth="1"/>
    <col min="3" max="3" width="9.3984375" style="8" customWidth="1"/>
    <col min="4" max="4" width="9.09765625" style="8" customWidth="1"/>
    <col min="5" max="5" width="8.69921875" style="8" customWidth="1"/>
    <col min="6" max="6" width="8" style="8" customWidth="1"/>
    <col min="7" max="7" width="7.59765625" style="8" customWidth="1"/>
    <col min="8" max="9" width="9.5" style="8" customWidth="1"/>
    <col min="10" max="10" width="9.19921875" style="8" customWidth="1"/>
    <col min="11" max="11" width="8.69921875" style="8" customWidth="1"/>
    <col min="12" max="12" width="4.8984375" style="8" customWidth="1"/>
    <col min="13" max="13" width="9.09765625" style="8" customWidth="1"/>
    <col min="14" max="14" width="10" style="8" customWidth="1"/>
    <col min="15" max="15" width="8.59765625" style="8" customWidth="1"/>
    <col min="16" max="16" width="5.09765625" style="8" customWidth="1"/>
    <col min="17" max="17" width="4.59765625" style="8" customWidth="1"/>
    <col min="18" max="18" width="10.09765625" style="8" customWidth="1"/>
    <col min="19" max="19" width="10.59765625" style="8" customWidth="1"/>
    <col min="20" max="20" width="7.59765625" style="8" customWidth="1"/>
    <col min="21" max="21" width="9" style="114" customWidth="1"/>
    <col min="22" max="16384" width="9" style="8" customWidth="1"/>
  </cols>
  <sheetData>
    <row r="1" spans="1:20" ht="20.25" customHeight="1">
      <c r="A1" s="31" t="s">
        <v>78</v>
      </c>
      <c r="B1" s="31"/>
      <c r="C1" s="31"/>
      <c r="E1" s="143" t="s">
        <v>79</v>
      </c>
      <c r="F1" s="143"/>
      <c r="G1" s="143"/>
      <c r="H1" s="143"/>
      <c r="I1" s="143"/>
      <c r="J1" s="143"/>
      <c r="K1" s="143"/>
      <c r="L1" s="143"/>
      <c r="M1" s="143"/>
      <c r="N1" s="143"/>
      <c r="O1" s="143"/>
      <c r="P1" s="143"/>
      <c r="Q1" s="32" t="s">
        <v>80</v>
      </c>
      <c r="R1" s="16"/>
      <c r="S1" s="16"/>
      <c r="T1" s="16"/>
    </row>
    <row r="2" spans="1:20" ht="17.25" customHeight="1">
      <c r="A2" s="151" t="s">
        <v>30</v>
      </c>
      <c r="B2" s="151"/>
      <c r="C2" s="151"/>
      <c r="D2" s="151"/>
      <c r="E2" s="144" t="s">
        <v>49</v>
      </c>
      <c r="F2" s="144"/>
      <c r="G2" s="144"/>
      <c r="H2" s="144"/>
      <c r="I2" s="144"/>
      <c r="J2" s="144"/>
      <c r="K2" s="144"/>
      <c r="L2" s="144"/>
      <c r="M2" s="144"/>
      <c r="N2" s="144"/>
      <c r="O2" s="144"/>
      <c r="P2" s="144"/>
      <c r="Q2" s="152" t="str">
        <f>'Thong tin'!B4</f>
        <v>Cục THADS tỉnh Kon Tum</v>
      </c>
      <c r="R2" s="152"/>
      <c r="S2" s="152"/>
      <c r="T2" s="152"/>
    </row>
    <row r="3" spans="1:20" ht="18" customHeight="1">
      <c r="A3" s="151" t="s">
        <v>31</v>
      </c>
      <c r="B3" s="151"/>
      <c r="C3" s="151"/>
      <c r="D3" s="151"/>
      <c r="E3" s="134" t="str">
        <f>'Thong tin'!B3</f>
        <v>5 tháng / năm 2019</v>
      </c>
      <c r="F3" s="134"/>
      <c r="G3" s="134"/>
      <c r="H3" s="134"/>
      <c r="I3" s="134"/>
      <c r="J3" s="134"/>
      <c r="K3" s="134"/>
      <c r="L3" s="134"/>
      <c r="M3" s="134"/>
      <c r="N3" s="134"/>
      <c r="O3" s="134"/>
      <c r="P3" s="134"/>
      <c r="Q3" s="32" t="s">
        <v>50</v>
      </c>
      <c r="R3" s="33"/>
      <c r="S3" s="16"/>
      <c r="T3" s="16"/>
    </row>
    <row r="4" spans="1:20" ht="14.25" customHeight="1">
      <c r="A4" s="34" t="s">
        <v>51</v>
      </c>
      <c r="B4" s="31"/>
      <c r="C4" s="31"/>
      <c r="D4" s="31"/>
      <c r="E4" s="31"/>
      <c r="F4" s="31"/>
      <c r="G4" s="31"/>
      <c r="H4" s="31"/>
      <c r="I4" s="31"/>
      <c r="J4" s="31"/>
      <c r="K4" s="31"/>
      <c r="L4" s="31"/>
      <c r="M4" s="31"/>
      <c r="N4" s="31"/>
      <c r="O4" s="35"/>
      <c r="P4" s="35"/>
      <c r="Q4" s="153" t="s">
        <v>32</v>
      </c>
      <c r="R4" s="153"/>
      <c r="S4" s="153"/>
      <c r="T4" s="153"/>
    </row>
    <row r="5" spans="2:20" ht="21.75" customHeight="1">
      <c r="B5" s="36"/>
      <c r="C5" s="36"/>
      <c r="I5" s="7"/>
      <c r="N5" s="46"/>
      <c r="Q5" s="154" t="s">
        <v>12</v>
      </c>
      <c r="R5" s="154"/>
      <c r="S5" s="154"/>
      <c r="T5" s="154"/>
    </row>
    <row r="6" spans="1:35" ht="18.75" customHeight="1">
      <c r="A6" s="156" t="s">
        <v>2</v>
      </c>
      <c r="B6" s="156"/>
      <c r="C6" s="157" t="s">
        <v>3</v>
      </c>
      <c r="D6" s="157"/>
      <c r="E6" s="157"/>
      <c r="F6" s="158" t="s">
        <v>36</v>
      </c>
      <c r="G6" s="158" t="s">
        <v>52</v>
      </c>
      <c r="H6" s="159" t="s">
        <v>4</v>
      </c>
      <c r="I6" s="159"/>
      <c r="J6" s="159"/>
      <c r="K6" s="159"/>
      <c r="L6" s="159"/>
      <c r="M6" s="159"/>
      <c r="N6" s="159"/>
      <c r="O6" s="159"/>
      <c r="P6" s="159"/>
      <c r="Q6" s="159"/>
      <c r="R6" s="159"/>
      <c r="S6" s="157" t="s">
        <v>53</v>
      </c>
      <c r="T6" s="160" t="s">
        <v>54</v>
      </c>
      <c r="U6" s="150" t="s">
        <v>135</v>
      </c>
      <c r="V6" s="15"/>
      <c r="W6" s="15"/>
      <c r="X6" s="15"/>
      <c r="Y6" s="15"/>
      <c r="Z6" s="15"/>
      <c r="AA6" s="15"/>
      <c r="AB6" s="15"/>
      <c r="AC6" s="15"/>
      <c r="AD6" s="15"/>
      <c r="AE6" s="15"/>
      <c r="AF6" s="15"/>
      <c r="AG6" s="15"/>
      <c r="AH6" s="15"/>
      <c r="AI6" s="15"/>
    </row>
    <row r="7" spans="1:35" s="37" customFormat="1" ht="21" customHeight="1">
      <c r="A7" s="156"/>
      <c r="B7" s="156"/>
      <c r="C7" s="157" t="s">
        <v>55</v>
      </c>
      <c r="D7" s="160" t="s">
        <v>35</v>
      </c>
      <c r="E7" s="160"/>
      <c r="F7" s="158"/>
      <c r="G7" s="158"/>
      <c r="H7" s="158" t="s">
        <v>4</v>
      </c>
      <c r="I7" s="157" t="s">
        <v>1</v>
      </c>
      <c r="J7" s="157"/>
      <c r="K7" s="157"/>
      <c r="L7" s="157"/>
      <c r="M7" s="157"/>
      <c r="N7" s="157"/>
      <c r="O7" s="157"/>
      <c r="P7" s="157"/>
      <c r="Q7" s="157"/>
      <c r="R7" s="158" t="s">
        <v>81</v>
      </c>
      <c r="S7" s="157"/>
      <c r="T7" s="160"/>
      <c r="U7" s="150"/>
      <c r="V7" s="16"/>
      <c r="W7" s="16"/>
      <c r="X7" s="16"/>
      <c r="Y7" s="16"/>
      <c r="Z7" s="16"/>
      <c r="AA7" s="16"/>
      <c r="AB7" s="16"/>
      <c r="AC7" s="16"/>
      <c r="AD7" s="16"/>
      <c r="AE7" s="16"/>
      <c r="AF7" s="16"/>
      <c r="AG7" s="16"/>
      <c r="AH7" s="16"/>
      <c r="AI7" s="16"/>
    </row>
    <row r="8" spans="1:35" ht="21.75" customHeight="1">
      <c r="A8" s="156"/>
      <c r="B8" s="156"/>
      <c r="C8" s="157"/>
      <c r="D8" s="160" t="s">
        <v>56</v>
      </c>
      <c r="E8" s="160" t="s">
        <v>57</v>
      </c>
      <c r="F8" s="158"/>
      <c r="G8" s="158"/>
      <c r="H8" s="158"/>
      <c r="I8" s="158" t="s">
        <v>58</v>
      </c>
      <c r="J8" s="160" t="s">
        <v>35</v>
      </c>
      <c r="K8" s="160"/>
      <c r="L8" s="160"/>
      <c r="M8" s="160"/>
      <c r="N8" s="160"/>
      <c r="O8" s="160"/>
      <c r="P8" s="160"/>
      <c r="Q8" s="160"/>
      <c r="R8" s="158"/>
      <c r="S8" s="157"/>
      <c r="T8" s="160"/>
      <c r="U8" s="150"/>
      <c r="V8" s="15"/>
      <c r="W8" s="15"/>
      <c r="X8" s="15"/>
      <c r="Y8" s="15"/>
      <c r="Z8" s="15"/>
      <c r="AA8" s="15"/>
      <c r="AB8" s="15"/>
      <c r="AC8" s="15"/>
      <c r="AD8" s="15"/>
      <c r="AE8" s="15"/>
      <c r="AF8" s="15"/>
      <c r="AG8" s="15"/>
      <c r="AH8" s="15"/>
      <c r="AI8" s="15"/>
    </row>
    <row r="9" spans="1:35" ht="90.75" customHeight="1">
      <c r="A9" s="156"/>
      <c r="B9" s="156"/>
      <c r="C9" s="157"/>
      <c r="D9" s="160"/>
      <c r="E9" s="160"/>
      <c r="F9" s="158"/>
      <c r="G9" s="158"/>
      <c r="H9" s="158"/>
      <c r="I9" s="158"/>
      <c r="J9" s="161" t="s">
        <v>59</v>
      </c>
      <c r="K9" s="161" t="s">
        <v>60</v>
      </c>
      <c r="L9" s="161" t="s">
        <v>44</v>
      </c>
      <c r="M9" s="162" t="s">
        <v>38</v>
      </c>
      <c r="N9" s="162" t="s">
        <v>61</v>
      </c>
      <c r="O9" s="162" t="s">
        <v>39</v>
      </c>
      <c r="P9" s="162" t="s">
        <v>62</v>
      </c>
      <c r="Q9" s="162" t="s">
        <v>11</v>
      </c>
      <c r="R9" s="158"/>
      <c r="S9" s="157"/>
      <c r="T9" s="160"/>
      <c r="U9" s="150"/>
      <c r="V9" s="15"/>
      <c r="W9" s="15"/>
      <c r="X9" s="15"/>
      <c r="Y9" s="15"/>
      <c r="Z9" s="15"/>
      <c r="AA9" s="15"/>
      <c r="AB9" s="15"/>
      <c r="AC9" s="15"/>
      <c r="AD9" s="15"/>
      <c r="AE9" s="15"/>
      <c r="AF9" s="15"/>
      <c r="AG9" s="15"/>
      <c r="AH9" s="15"/>
      <c r="AI9" s="15"/>
    </row>
    <row r="10" spans="1:21" ht="17.25" customHeight="1">
      <c r="A10" s="163" t="s">
        <v>0</v>
      </c>
      <c r="B10" s="163"/>
      <c r="C10" s="164">
        <v>1</v>
      </c>
      <c r="D10" s="164">
        <v>2</v>
      </c>
      <c r="E10" s="164">
        <v>3</v>
      </c>
      <c r="F10" s="164">
        <v>4</v>
      </c>
      <c r="G10" s="164">
        <v>5</v>
      </c>
      <c r="H10" s="164">
        <v>6</v>
      </c>
      <c r="I10" s="164">
        <v>7</v>
      </c>
      <c r="J10" s="164">
        <v>8</v>
      </c>
      <c r="K10" s="164">
        <v>9</v>
      </c>
      <c r="L10" s="165">
        <v>10</v>
      </c>
      <c r="M10" s="165">
        <v>11</v>
      </c>
      <c r="N10" s="165">
        <v>12</v>
      </c>
      <c r="O10" s="165">
        <v>13</v>
      </c>
      <c r="P10" s="165">
        <v>14</v>
      </c>
      <c r="Q10" s="165">
        <v>15</v>
      </c>
      <c r="R10" s="165">
        <v>16</v>
      </c>
      <c r="S10" s="165">
        <v>17</v>
      </c>
      <c r="T10" s="165">
        <v>18</v>
      </c>
      <c r="U10" s="115"/>
    </row>
    <row r="11" spans="1:21" ht="25.5" customHeight="1">
      <c r="A11" s="166" t="s">
        <v>34</v>
      </c>
      <c r="B11" s="166"/>
      <c r="C11" s="167">
        <v>727723553.1400002</v>
      </c>
      <c r="D11" s="167">
        <v>658989190.915</v>
      </c>
      <c r="E11" s="167">
        <v>68734362.225</v>
      </c>
      <c r="F11" s="167">
        <v>4241346.784</v>
      </c>
      <c r="G11" s="167">
        <v>1951724.376</v>
      </c>
      <c r="H11" s="167">
        <v>723482206.356</v>
      </c>
      <c r="I11" s="167">
        <v>182424201.664</v>
      </c>
      <c r="J11" s="167">
        <v>20568744.20499999</v>
      </c>
      <c r="K11" s="167">
        <v>7008328.967</v>
      </c>
      <c r="L11" s="167">
        <v>0</v>
      </c>
      <c r="M11" s="167">
        <v>125964555.5</v>
      </c>
      <c r="N11" s="167">
        <v>24277164.054</v>
      </c>
      <c r="O11" s="167">
        <v>4605408.938</v>
      </c>
      <c r="P11" s="167">
        <v>0</v>
      </c>
      <c r="Q11" s="167">
        <v>0</v>
      </c>
      <c r="R11" s="167">
        <v>541058004.6919999</v>
      </c>
      <c r="S11" s="167">
        <v>695905133.1840005</v>
      </c>
      <c r="T11" s="168">
        <f>(J11+K11+L11)/I11</f>
        <v>0.15117003621478428</v>
      </c>
      <c r="U11" s="116">
        <f>U12+U23</f>
        <v>35442727.939</v>
      </c>
    </row>
    <row r="12" spans="1:21" s="35" customFormat="1" ht="30" customHeight="1">
      <c r="A12" s="169" t="s">
        <v>6</v>
      </c>
      <c r="B12" s="170" t="s">
        <v>20</v>
      </c>
      <c r="C12" s="171">
        <v>132096265.80499999</v>
      </c>
      <c r="D12" s="171">
        <v>124255579.794</v>
      </c>
      <c r="E12" s="171">
        <v>7840686.011</v>
      </c>
      <c r="F12" s="171">
        <v>450122.675</v>
      </c>
      <c r="G12" s="171">
        <v>0</v>
      </c>
      <c r="H12" s="171">
        <v>131646143.13</v>
      </c>
      <c r="I12" s="171">
        <v>28607068.252</v>
      </c>
      <c r="J12" s="171">
        <v>2181006.556</v>
      </c>
      <c r="K12" s="171">
        <v>2000000</v>
      </c>
      <c r="L12" s="171">
        <v>0</v>
      </c>
      <c r="M12" s="171">
        <v>23356029.446</v>
      </c>
      <c r="N12" s="171">
        <v>1070032.25</v>
      </c>
      <c r="O12" s="171">
        <v>0</v>
      </c>
      <c r="P12" s="171">
        <v>0</v>
      </c>
      <c r="Q12" s="171">
        <v>0</v>
      </c>
      <c r="R12" s="171">
        <v>103039074.87799999</v>
      </c>
      <c r="S12" s="171">
        <v>127465136.57400002</v>
      </c>
      <c r="T12" s="172">
        <f aca="true" t="shared" si="0" ref="T12:T62">(J12+K12+L12)/I12</f>
        <v>0.1461529199416544</v>
      </c>
      <c r="U12" s="117">
        <f>SUM(U13:U22)</f>
        <v>2372993.939</v>
      </c>
    </row>
    <row r="13" spans="1:21" ht="24.75" customHeight="1">
      <c r="A13" s="173" t="s">
        <v>37</v>
      </c>
      <c r="B13" s="174" t="s">
        <v>86</v>
      </c>
      <c r="C13" s="175">
        <v>3255</v>
      </c>
      <c r="D13" s="175">
        <v>0</v>
      </c>
      <c r="E13" s="175">
        <v>3255</v>
      </c>
      <c r="F13" s="175">
        <v>400</v>
      </c>
      <c r="G13" s="175">
        <v>0</v>
      </c>
      <c r="H13" s="175">
        <v>2855</v>
      </c>
      <c r="I13" s="175">
        <v>2855</v>
      </c>
      <c r="J13" s="175">
        <v>2155</v>
      </c>
      <c r="K13" s="175">
        <v>0</v>
      </c>
      <c r="L13" s="175">
        <v>0</v>
      </c>
      <c r="M13" s="175">
        <v>700</v>
      </c>
      <c r="N13" s="175">
        <v>0</v>
      </c>
      <c r="O13" s="175">
        <v>0</v>
      </c>
      <c r="P13" s="175">
        <v>0</v>
      </c>
      <c r="Q13" s="175">
        <v>0</v>
      </c>
      <c r="R13" s="175">
        <v>0</v>
      </c>
      <c r="S13" s="175">
        <v>700</v>
      </c>
      <c r="T13" s="176">
        <f t="shared" si="0"/>
        <v>0.7548161120840631</v>
      </c>
      <c r="U13" s="111"/>
    </row>
    <row r="14" spans="1:21" ht="24.75" customHeight="1">
      <c r="A14" s="177" t="s">
        <v>40</v>
      </c>
      <c r="B14" s="178" t="s">
        <v>87</v>
      </c>
      <c r="C14" s="179">
        <v>85945.34</v>
      </c>
      <c r="D14" s="179">
        <v>40134.84</v>
      </c>
      <c r="E14" s="179">
        <v>45810.5</v>
      </c>
      <c r="F14" s="179">
        <v>9974.5</v>
      </c>
      <c r="G14" s="179">
        <v>0</v>
      </c>
      <c r="H14" s="179">
        <v>75970.84</v>
      </c>
      <c r="I14" s="179">
        <v>36536</v>
      </c>
      <c r="J14" s="179">
        <v>36136</v>
      </c>
      <c r="K14" s="179">
        <v>0</v>
      </c>
      <c r="L14" s="179">
        <v>0</v>
      </c>
      <c r="M14" s="179">
        <v>400</v>
      </c>
      <c r="N14" s="179">
        <v>0</v>
      </c>
      <c r="O14" s="179">
        <v>0</v>
      </c>
      <c r="P14" s="179">
        <v>0</v>
      </c>
      <c r="Q14" s="179">
        <v>0</v>
      </c>
      <c r="R14" s="179">
        <v>39434.84</v>
      </c>
      <c r="S14" s="179">
        <v>39834.84</v>
      </c>
      <c r="T14" s="180">
        <f t="shared" si="0"/>
        <v>0.9890518940223342</v>
      </c>
      <c r="U14" s="112">
        <v>14250</v>
      </c>
    </row>
    <row r="15" spans="1:21" ht="24.75" customHeight="1">
      <c r="A15" s="177" t="s">
        <v>41</v>
      </c>
      <c r="B15" s="181" t="s">
        <v>88</v>
      </c>
      <c r="C15" s="179">
        <v>310582</v>
      </c>
      <c r="D15" s="179">
        <v>0</v>
      </c>
      <c r="E15" s="179">
        <v>310582</v>
      </c>
      <c r="F15" s="179">
        <v>0</v>
      </c>
      <c r="G15" s="179">
        <v>0</v>
      </c>
      <c r="H15" s="179">
        <v>310582</v>
      </c>
      <c r="I15" s="179">
        <v>310582</v>
      </c>
      <c r="J15" s="179">
        <v>3302</v>
      </c>
      <c r="K15" s="179">
        <v>0</v>
      </c>
      <c r="L15" s="179">
        <v>0</v>
      </c>
      <c r="M15" s="179">
        <v>307280</v>
      </c>
      <c r="N15" s="179">
        <v>0</v>
      </c>
      <c r="O15" s="179">
        <v>0</v>
      </c>
      <c r="P15" s="179">
        <v>0</v>
      </c>
      <c r="Q15" s="179">
        <v>0</v>
      </c>
      <c r="R15" s="179">
        <v>0</v>
      </c>
      <c r="S15" s="179">
        <v>307280</v>
      </c>
      <c r="T15" s="180">
        <f t="shared" si="0"/>
        <v>0.010631652832424288</v>
      </c>
      <c r="U15" s="112">
        <v>0</v>
      </c>
    </row>
    <row r="16" spans="1:21" ht="24.75" customHeight="1">
      <c r="A16" s="177" t="s">
        <v>42</v>
      </c>
      <c r="B16" s="178" t="s">
        <v>89</v>
      </c>
      <c r="C16" s="179">
        <v>1697968.512</v>
      </c>
      <c r="D16" s="179">
        <v>1200885.475</v>
      </c>
      <c r="E16" s="179">
        <v>497083.03699999995</v>
      </c>
      <c r="F16" s="179">
        <v>137400</v>
      </c>
      <c r="G16" s="179">
        <v>0</v>
      </c>
      <c r="H16" s="179">
        <v>1560568.512</v>
      </c>
      <c r="I16" s="179">
        <v>1119610.125</v>
      </c>
      <c r="J16" s="179">
        <v>19648.833</v>
      </c>
      <c r="K16" s="179">
        <v>0</v>
      </c>
      <c r="L16" s="179">
        <v>0</v>
      </c>
      <c r="M16" s="179">
        <v>1099961.292</v>
      </c>
      <c r="N16" s="179">
        <v>0</v>
      </c>
      <c r="O16" s="179">
        <v>0</v>
      </c>
      <c r="P16" s="179">
        <v>0</v>
      </c>
      <c r="Q16" s="179">
        <v>0</v>
      </c>
      <c r="R16" s="179">
        <v>440958.387</v>
      </c>
      <c r="S16" s="179">
        <v>1540919.679</v>
      </c>
      <c r="T16" s="180">
        <f t="shared" si="0"/>
        <v>0.017549709993914173</v>
      </c>
      <c r="U16" s="112">
        <v>152478.108</v>
      </c>
    </row>
    <row r="17" spans="1:21" ht="24.75" customHeight="1">
      <c r="A17" s="177" t="s">
        <v>43</v>
      </c>
      <c r="B17" s="181" t="s">
        <v>90</v>
      </c>
      <c r="C17" s="179">
        <v>49335393.842</v>
      </c>
      <c r="D17" s="179">
        <v>48847825.942</v>
      </c>
      <c r="E17" s="179">
        <v>487567.9</v>
      </c>
      <c r="F17" s="179">
        <v>0</v>
      </c>
      <c r="G17" s="179">
        <v>0</v>
      </c>
      <c r="H17" s="179">
        <v>49335393.842</v>
      </c>
      <c r="I17" s="179">
        <v>506818.9</v>
      </c>
      <c r="J17" s="179">
        <v>359191.9</v>
      </c>
      <c r="K17" s="179">
        <v>0</v>
      </c>
      <c r="L17" s="179">
        <v>0</v>
      </c>
      <c r="M17" s="179">
        <v>147626</v>
      </c>
      <c r="N17" s="179">
        <v>1</v>
      </c>
      <c r="O17" s="179">
        <v>0</v>
      </c>
      <c r="P17" s="179">
        <v>0</v>
      </c>
      <c r="Q17" s="179">
        <v>0</v>
      </c>
      <c r="R17" s="179">
        <v>48828574.942</v>
      </c>
      <c r="S17" s="179">
        <v>48976201.942</v>
      </c>
      <c r="T17" s="180">
        <f t="shared" si="0"/>
        <v>0.7087184396635564</v>
      </c>
      <c r="U17" s="112">
        <v>1787972.783</v>
      </c>
    </row>
    <row r="18" spans="1:21" ht="24.75" customHeight="1">
      <c r="A18" s="177" t="s">
        <v>63</v>
      </c>
      <c r="B18" s="181" t="s">
        <v>91</v>
      </c>
      <c r="C18" s="179">
        <v>5578453.721</v>
      </c>
      <c r="D18" s="179">
        <v>4600189.745</v>
      </c>
      <c r="E18" s="179">
        <v>978263.976</v>
      </c>
      <c r="F18" s="179">
        <v>95000</v>
      </c>
      <c r="G18" s="179">
        <v>0</v>
      </c>
      <c r="H18" s="179">
        <v>5483453.721</v>
      </c>
      <c r="I18" s="179">
        <v>2049663.226</v>
      </c>
      <c r="J18" s="179">
        <v>15752</v>
      </c>
      <c r="K18" s="179">
        <v>0</v>
      </c>
      <c r="L18" s="179">
        <v>0</v>
      </c>
      <c r="M18" s="179">
        <v>963879.976</v>
      </c>
      <c r="N18" s="179">
        <v>1070031.25</v>
      </c>
      <c r="O18" s="179">
        <v>0</v>
      </c>
      <c r="P18" s="179">
        <v>0</v>
      </c>
      <c r="Q18" s="179">
        <v>0</v>
      </c>
      <c r="R18" s="179">
        <v>3433790.495</v>
      </c>
      <c r="S18" s="179">
        <v>5467701.721</v>
      </c>
      <c r="T18" s="180">
        <f t="shared" si="0"/>
        <v>0.007685164957923678</v>
      </c>
      <c r="U18" s="112">
        <v>124535.562</v>
      </c>
    </row>
    <row r="19" spans="1:21" ht="24.75" customHeight="1">
      <c r="A19" s="177" t="s">
        <v>45</v>
      </c>
      <c r="B19" s="178" t="s">
        <v>92</v>
      </c>
      <c r="C19" s="179">
        <v>343585.31799999997</v>
      </c>
      <c r="D19" s="179">
        <v>336137.143</v>
      </c>
      <c r="E19" s="179">
        <v>7448.175</v>
      </c>
      <c r="F19" s="179">
        <v>7148.175</v>
      </c>
      <c r="G19" s="179">
        <v>0</v>
      </c>
      <c r="H19" s="179">
        <v>336437.143</v>
      </c>
      <c r="I19" s="179">
        <v>5400</v>
      </c>
      <c r="J19" s="179">
        <v>5400</v>
      </c>
      <c r="K19" s="179">
        <v>0</v>
      </c>
      <c r="L19" s="179">
        <v>0</v>
      </c>
      <c r="M19" s="179">
        <v>0</v>
      </c>
      <c r="N19" s="179">
        <v>0</v>
      </c>
      <c r="O19" s="179">
        <v>0</v>
      </c>
      <c r="P19" s="179">
        <v>0</v>
      </c>
      <c r="Q19" s="179">
        <v>0</v>
      </c>
      <c r="R19" s="179">
        <v>331037.143</v>
      </c>
      <c r="S19" s="179">
        <v>331037.143</v>
      </c>
      <c r="T19" s="180">
        <f t="shared" si="0"/>
        <v>1</v>
      </c>
      <c r="U19" s="112">
        <v>276452.143</v>
      </c>
    </row>
    <row r="20" spans="1:21" ht="24.75" customHeight="1">
      <c r="A20" s="177" t="s">
        <v>64</v>
      </c>
      <c r="B20" s="181" t="s">
        <v>93</v>
      </c>
      <c r="C20" s="179">
        <v>73832036.519</v>
      </c>
      <c r="D20" s="179">
        <v>69173361.096</v>
      </c>
      <c r="E20" s="179">
        <v>4658675.423</v>
      </c>
      <c r="F20" s="179">
        <v>0</v>
      </c>
      <c r="G20" s="179">
        <v>0</v>
      </c>
      <c r="H20" s="179">
        <v>73832036.519</v>
      </c>
      <c r="I20" s="179">
        <v>23866757.448</v>
      </c>
      <c r="J20" s="179">
        <v>1158966.023</v>
      </c>
      <c r="K20" s="179">
        <v>2000000</v>
      </c>
      <c r="L20" s="179">
        <v>0</v>
      </c>
      <c r="M20" s="179">
        <v>20707791.425</v>
      </c>
      <c r="N20" s="179">
        <v>0</v>
      </c>
      <c r="O20" s="179">
        <v>0</v>
      </c>
      <c r="P20" s="179">
        <v>0</v>
      </c>
      <c r="Q20" s="179">
        <v>0</v>
      </c>
      <c r="R20" s="179">
        <v>49965279.071</v>
      </c>
      <c r="S20" s="179">
        <v>70673070.496</v>
      </c>
      <c r="T20" s="180">
        <f t="shared" si="0"/>
        <v>0.132358408128236</v>
      </c>
      <c r="U20" s="112">
        <v>17305.343</v>
      </c>
    </row>
    <row r="21" spans="1:21" ht="24.75" customHeight="1">
      <c r="A21" s="177" t="s">
        <v>83</v>
      </c>
      <c r="B21" s="178" t="s">
        <v>94</v>
      </c>
      <c r="C21" s="182">
        <v>852001</v>
      </c>
      <c r="D21" s="182">
        <v>1</v>
      </c>
      <c r="E21" s="182">
        <v>852000</v>
      </c>
      <c r="F21" s="182">
        <v>200200</v>
      </c>
      <c r="G21" s="182">
        <v>0</v>
      </c>
      <c r="H21" s="179">
        <v>651801</v>
      </c>
      <c r="I21" s="179">
        <v>651801</v>
      </c>
      <c r="J21" s="182">
        <v>566338</v>
      </c>
      <c r="K21" s="182">
        <v>0</v>
      </c>
      <c r="L21" s="182">
        <v>0</v>
      </c>
      <c r="M21" s="182">
        <v>85463</v>
      </c>
      <c r="N21" s="182">
        <v>0</v>
      </c>
      <c r="O21" s="182">
        <v>0</v>
      </c>
      <c r="P21" s="182">
        <v>0</v>
      </c>
      <c r="Q21" s="182">
        <v>0</v>
      </c>
      <c r="R21" s="182">
        <v>0</v>
      </c>
      <c r="S21" s="182">
        <v>85463</v>
      </c>
      <c r="T21" s="180">
        <f t="shared" si="0"/>
        <v>0.8688817599236577</v>
      </c>
      <c r="U21" s="112"/>
    </row>
    <row r="22" spans="1:21" ht="24.75" customHeight="1">
      <c r="A22" s="177" t="s">
        <v>82</v>
      </c>
      <c r="B22" s="178" t="s">
        <v>95</v>
      </c>
      <c r="C22" s="182">
        <v>57044.553</v>
      </c>
      <c r="D22" s="182">
        <v>57044.553</v>
      </c>
      <c r="E22" s="182">
        <v>0</v>
      </c>
      <c r="F22" s="182">
        <v>0</v>
      </c>
      <c r="G22" s="182">
        <v>0</v>
      </c>
      <c r="H22" s="179">
        <v>57044.553</v>
      </c>
      <c r="I22" s="179">
        <v>57044.553</v>
      </c>
      <c r="J22" s="182">
        <v>14116.8</v>
      </c>
      <c r="K22" s="182">
        <v>0</v>
      </c>
      <c r="L22" s="182">
        <v>0</v>
      </c>
      <c r="M22" s="182">
        <v>42927.753</v>
      </c>
      <c r="N22" s="182">
        <v>0</v>
      </c>
      <c r="O22" s="182">
        <v>0</v>
      </c>
      <c r="P22" s="182">
        <v>0</v>
      </c>
      <c r="Q22" s="182">
        <v>0</v>
      </c>
      <c r="R22" s="182">
        <v>0</v>
      </c>
      <c r="S22" s="182">
        <v>42927.753</v>
      </c>
      <c r="T22" s="180">
        <f t="shared" si="0"/>
        <v>0.2474697277407012</v>
      </c>
      <c r="U22" s="113"/>
    </row>
    <row r="23" spans="1:21" ht="24.75" customHeight="1">
      <c r="A23" s="169" t="s">
        <v>7</v>
      </c>
      <c r="B23" s="183" t="s">
        <v>65</v>
      </c>
      <c r="C23" s="171">
        <v>595627287.3350003</v>
      </c>
      <c r="D23" s="171">
        <v>534733611.121</v>
      </c>
      <c r="E23" s="171">
        <v>60893676.214</v>
      </c>
      <c r="F23" s="171">
        <v>3791224.109</v>
      </c>
      <c r="G23" s="171">
        <v>1951724.376</v>
      </c>
      <c r="H23" s="171">
        <v>591836063.2260003</v>
      </c>
      <c r="I23" s="171">
        <v>153817133.412</v>
      </c>
      <c r="J23" s="171">
        <v>18387737.648999993</v>
      </c>
      <c r="K23" s="171">
        <v>5008328.967</v>
      </c>
      <c r="L23" s="171">
        <v>0</v>
      </c>
      <c r="M23" s="171">
        <v>102608526.054</v>
      </c>
      <c r="N23" s="171">
        <v>23207131.804</v>
      </c>
      <c r="O23" s="171">
        <v>4605408.938</v>
      </c>
      <c r="P23" s="171">
        <v>0</v>
      </c>
      <c r="Q23" s="171">
        <v>0</v>
      </c>
      <c r="R23" s="171">
        <v>438018929.81399995</v>
      </c>
      <c r="S23" s="171">
        <v>568439996.6100005</v>
      </c>
      <c r="T23" s="172">
        <f t="shared" si="0"/>
        <v>0.15210312464563688</v>
      </c>
      <c r="U23" s="118">
        <f>U24+U33+U40+U43+U50+U54+U58+U63+U66+U69</f>
        <v>33069734</v>
      </c>
    </row>
    <row r="24" spans="1:21" ht="30" customHeight="1">
      <c r="A24" s="184" t="s">
        <v>6</v>
      </c>
      <c r="B24" s="185" t="s">
        <v>66</v>
      </c>
      <c r="C24" s="186">
        <v>504569092.752</v>
      </c>
      <c r="D24" s="186">
        <v>477435361.742</v>
      </c>
      <c r="E24" s="186">
        <v>27133731.01000001</v>
      </c>
      <c r="F24" s="186">
        <v>789050</v>
      </c>
      <c r="G24" s="186">
        <v>1951724.376</v>
      </c>
      <c r="H24" s="186">
        <v>503780042.752</v>
      </c>
      <c r="I24" s="186">
        <v>104121435.591</v>
      </c>
      <c r="J24" s="186">
        <v>11891148.332999999</v>
      </c>
      <c r="K24" s="186">
        <v>1052374.363</v>
      </c>
      <c r="L24" s="186">
        <v>0</v>
      </c>
      <c r="M24" s="186">
        <v>63443178.153000005</v>
      </c>
      <c r="N24" s="186">
        <v>23129325.804</v>
      </c>
      <c r="O24" s="186">
        <v>4605408.938</v>
      </c>
      <c r="P24" s="186">
        <v>0</v>
      </c>
      <c r="Q24" s="186">
        <v>0</v>
      </c>
      <c r="R24" s="186">
        <v>399658607.16099995</v>
      </c>
      <c r="S24" s="186">
        <v>490836520.0560001</v>
      </c>
      <c r="T24" s="187">
        <f t="shared" si="0"/>
        <v>0.12431179634175928</v>
      </c>
      <c r="U24" s="119">
        <f>SUM(U25:U32)</f>
        <v>26687476</v>
      </c>
    </row>
    <row r="25" spans="1:21" ht="30" customHeight="1">
      <c r="A25" s="188" t="s">
        <v>37</v>
      </c>
      <c r="B25" s="189" t="s">
        <v>96</v>
      </c>
      <c r="C25" s="179">
        <v>422898</v>
      </c>
      <c r="D25" s="190">
        <v>0</v>
      </c>
      <c r="E25" s="190">
        <v>422898</v>
      </c>
      <c r="F25" s="190">
        <v>352500</v>
      </c>
      <c r="G25" s="190">
        <v>0</v>
      </c>
      <c r="H25" s="179">
        <v>70398</v>
      </c>
      <c r="I25" s="179">
        <v>70398</v>
      </c>
      <c r="J25" s="190">
        <v>70398</v>
      </c>
      <c r="K25" s="190">
        <v>0</v>
      </c>
      <c r="L25" s="190">
        <v>0</v>
      </c>
      <c r="M25" s="190">
        <v>0</v>
      </c>
      <c r="N25" s="190">
        <v>0</v>
      </c>
      <c r="O25" s="190">
        <v>0</v>
      </c>
      <c r="P25" s="190">
        <v>0</v>
      </c>
      <c r="Q25" s="190">
        <v>0</v>
      </c>
      <c r="R25" s="190">
        <v>0</v>
      </c>
      <c r="S25" s="190">
        <v>0</v>
      </c>
      <c r="T25" s="180">
        <f t="shared" si="0"/>
        <v>1</v>
      </c>
      <c r="U25" s="111">
        <v>0</v>
      </c>
    </row>
    <row r="26" spans="1:21" ht="24.75" customHeight="1">
      <c r="A26" s="177" t="s">
        <v>40</v>
      </c>
      <c r="B26" s="181" t="s">
        <v>97</v>
      </c>
      <c r="C26" s="179">
        <v>18402086.406</v>
      </c>
      <c r="D26" s="179">
        <v>15494344.632</v>
      </c>
      <c r="E26" s="179">
        <v>2907741.773999999</v>
      </c>
      <c r="F26" s="179">
        <v>0</v>
      </c>
      <c r="G26" s="179">
        <v>0</v>
      </c>
      <c r="H26" s="179">
        <v>18402086.406</v>
      </c>
      <c r="I26" s="179">
        <v>7129736.387</v>
      </c>
      <c r="J26" s="179">
        <v>777972.857</v>
      </c>
      <c r="K26" s="179">
        <v>308330.196</v>
      </c>
      <c r="L26" s="179">
        <v>0</v>
      </c>
      <c r="M26" s="179">
        <v>6023433.334</v>
      </c>
      <c r="N26" s="179">
        <v>20000</v>
      </c>
      <c r="O26" s="179">
        <v>0</v>
      </c>
      <c r="P26" s="179">
        <v>0</v>
      </c>
      <c r="Q26" s="179">
        <v>0</v>
      </c>
      <c r="R26" s="179">
        <v>11272350.019</v>
      </c>
      <c r="S26" s="179">
        <v>17315783.353</v>
      </c>
      <c r="T26" s="180">
        <f t="shared" si="0"/>
        <v>0.15236230262043204</v>
      </c>
      <c r="U26" s="112">
        <v>9662232</v>
      </c>
    </row>
    <row r="27" spans="1:21" ht="24.75" customHeight="1">
      <c r="A27" s="177" t="s">
        <v>41</v>
      </c>
      <c r="B27" s="178" t="s">
        <v>98</v>
      </c>
      <c r="C27" s="179">
        <v>12424178.581000002</v>
      </c>
      <c r="D27" s="179">
        <v>11254957.556000002</v>
      </c>
      <c r="E27" s="179">
        <v>1169221.025</v>
      </c>
      <c r="F27" s="179">
        <v>0</v>
      </c>
      <c r="G27" s="179">
        <v>302280</v>
      </c>
      <c r="H27" s="179">
        <v>12424178.581000002</v>
      </c>
      <c r="I27" s="179">
        <v>5167278.863</v>
      </c>
      <c r="J27" s="179">
        <v>716963.9539999999</v>
      </c>
      <c r="K27" s="179">
        <v>281062.5</v>
      </c>
      <c r="L27" s="179">
        <v>0</v>
      </c>
      <c r="M27" s="179">
        <v>4059604.0590000004</v>
      </c>
      <c r="N27" s="179">
        <v>109648.35</v>
      </c>
      <c r="O27" s="179">
        <v>0</v>
      </c>
      <c r="P27" s="179">
        <v>0</v>
      </c>
      <c r="Q27" s="179">
        <v>0</v>
      </c>
      <c r="R27" s="179">
        <v>7256899.718</v>
      </c>
      <c r="S27" s="179">
        <v>11426152.127</v>
      </c>
      <c r="T27" s="180">
        <f t="shared" si="0"/>
        <v>0.19314352495010678</v>
      </c>
      <c r="U27" s="112">
        <v>3791681</v>
      </c>
    </row>
    <row r="28" spans="1:21" ht="24.75" customHeight="1">
      <c r="A28" s="177" t="s">
        <v>42</v>
      </c>
      <c r="B28" s="178" t="s">
        <v>99</v>
      </c>
      <c r="C28" s="179">
        <v>397586237.915</v>
      </c>
      <c r="D28" s="190">
        <v>394166938.615</v>
      </c>
      <c r="E28" s="190">
        <v>3419299.3000000096</v>
      </c>
      <c r="F28" s="190">
        <v>384000</v>
      </c>
      <c r="G28" s="179">
        <v>0</v>
      </c>
      <c r="H28" s="179">
        <v>397202237.915</v>
      </c>
      <c r="I28" s="179">
        <v>44168049.38300001</v>
      </c>
      <c r="J28" s="190">
        <v>384188.533</v>
      </c>
      <c r="K28" s="190">
        <v>30400</v>
      </c>
      <c r="L28" s="190">
        <v>0</v>
      </c>
      <c r="M28" s="190">
        <v>19656069.008000005</v>
      </c>
      <c r="N28" s="190">
        <v>22751381.502</v>
      </c>
      <c r="O28" s="190">
        <v>1346010.34</v>
      </c>
      <c r="P28" s="190">
        <v>0</v>
      </c>
      <c r="Q28" s="190">
        <v>0</v>
      </c>
      <c r="R28" s="190">
        <v>353034188.532</v>
      </c>
      <c r="S28" s="191">
        <v>396787649.382</v>
      </c>
      <c r="T28" s="192">
        <f t="shared" si="0"/>
        <v>0.009386616316354065</v>
      </c>
      <c r="U28" s="112">
        <v>2456999</v>
      </c>
    </row>
    <row r="29" spans="1:21" ht="24.75" customHeight="1">
      <c r="A29" s="177" t="s">
        <v>43</v>
      </c>
      <c r="B29" s="181" t="s">
        <v>100</v>
      </c>
      <c r="C29" s="179">
        <v>14991848.398</v>
      </c>
      <c r="D29" s="179">
        <v>14051173.851</v>
      </c>
      <c r="E29" s="179">
        <v>940674.5470000005</v>
      </c>
      <c r="F29" s="179">
        <v>0</v>
      </c>
      <c r="G29" s="179">
        <v>1580670.376</v>
      </c>
      <c r="H29" s="179">
        <v>14991848.398</v>
      </c>
      <c r="I29" s="179">
        <v>8776739.419</v>
      </c>
      <c r="J29" s="179">
        <v>5003382.3950000005</v>
      </c>
      <c r="K29" s="179">
        <v>0</v>
      </c>
      <c r="L29" s="179">
        <v>0</v>
      </c>
      <c r="M29" s="179">
        <v>3654022.87</v>
      </c>
      <c r="N29" s="179">
        <v>0</v>
      </c>
      <c r="O29" s="179">
        <v>119334.154</v>
      </c>
      <c r="P29" s="179">
        <v>0</v>
      </c>
      <c r="Q29" s="179">
        <v>0</v>
      </c>
      <c r="R29" s="179">
        <v>6215108.979</v>
      </c>
      <c r="S29" s="179">
        <v>9988466.003</v>
      </c>
      <c r="T29" s="180">
        <f t="shared" si="0"/>
        <v>0.5700730255439296</v>
      </c>
      <c r="U29" s="112">
        <v>3439757</v>
      </c>
    </row>
    <row r="30" spans="1:21" ht="24.75" customHeight="1">
      <c r="A30" s="177" t="s">
        <v>63</v>
      </c>
      <c r="B30" s="181" t="s">
        <v>101</v>
      </c>
      <c r="C30" s="179">
        <v>16010614.102</v>
      </c>
      <c r="D30" s="193">
        <v>11691949.741</v>
      </c>
      <c r="E30" s="193">
        <v>4318664.361</v>
      </c>
      <c r="F30" s="193">
        <v>52350</v>
      </c>
      <c r="G30" s="193">
        <v>64374</v>
      </c>
      <c r="H30" s="193">
        <v>15958264.102</v>
      </c>
      <c r="I30" s="193">
        <v>10521953.109</v>
      </c>
      <c r="J30" s="193">
        <v>1747972.6350000002</v>
      </c>
      <c r="K30" s="193">
        <v>1</v>
      </c>
      <c r="L30" s="193">
        <v>0</v>
      </c>
      <c r="M30" s="193">
        <v>8773979.474</v>
      </c>
      <c r="N30" s="193">
        <v>0</v>
      </c>
      <c r="O30" s="193">
        <v>0</v>
      </c>
      <c r="P30" s="193">
        <v>0</v>
      </c>
      <c r="Q30" s="193">
        <v>0</v>
      </c>
      <c r="R30" s="193">
        <v>5436310.993</v>
      </c>
      <c r="S30" s="193">
        <v>14210290.467</v>
      </c>
      <c r="T30" s="194">
        <f t="shared" si="0"/>
        <v>0.1661263471612379</v>
      </c>
      <c r="U30" s="112">
        <v>1865849</v>
      </c>
    </row>
    <row r="31" spans="1:21" ht="24.75" customHeight="1">
      <c r="A31" s="177" t="s">
        <v>45</v>
      </c>
      <c r="B31" s="181" t="s">
        <v>102</v>
      </c>
      <c r="C31" s="179">
        <v>25375701.339</v>
      </c>
      <c r="D31" s="179">
        <v>13972115.067</v>
      </c>
      <c r="E31" s="179">
        <v>11403586.272000002</v>
      </c>
      <c r="F31" s="179">
        <v>200</v>
      </c>
      <c r="G31" s="179">
        <v>4400</v>
      </c>
      <c r="H31" s="179">
        <v>25375501.339</v>
      </c>
      <c r="I31" s="179">
        <v>18215095.85</v>
      </c>
      <c r="J31" s="179">
        <v>934403.225</v>
      </c>
      <c r="K31" s="179">
        <v>112130.667</v>
      </c>
      <c r="L31" s="179">
        <v>0</v>
      </c>
      <c r="M31" s="179">
        <v>14021097.514</v>
      </c>
      <c r="N31" s="179">
        <v>7400</v>
      </c>
      <c r="O31" s="179">
        <v>3140064.444</v>
      </c>
      <c r="P31" s="179">
        <v>0</v>
      </c>
      <c r="Q31" s="179">
        <v>0</v>
      </c>
      <c r="R31" s="179">
        <v>7160405.489</v>
      </c>
      <c r="S31" s="179">
        <v>24328967.447</v>
      </c>
      <c r="T31" s="180">
        <f t="shared" si="0"/>
        <v>0.05745420724755615</v>
      </c>
      <c r="U31" s="112">
        <v>3455555</v>
      </c>
    </row>
    <row r="32" spans="1:21" ht="24.75" customHeight="1">
      <c r="A32" s="188" t="s">
        <v>64</v>
      </c>
      <c r="B32" s="195" t="s">
        <v>103</v>
      </c>
      <c r="C32" s="179">
        <v>19355528.010999996</v>
      </c>
      <c r="D32" s="196">
        <v>16803882.279999997</v>
      </c>
      <c r="E32" s="196">
        <v>2551645.7309999997</v>
      </c>
      <c r="F32" s="182">
        <v>0</v>
      </c>
      <c r="G32" s="196">
        <v>0</v>
      </c>
      <c r="H32" s="179">
        <v>19355528.010999996</v>
      </c>
      <c r="I32" s="179">
        <v>10072184.579999998</v>
      </c>
      <c r="J32" s="196">
        <v>2255866.7339999997</v>
      </c>
      <c r="K32" s="196">
        <v>320450</v>
      </c>
      <c r="L32" s="196">
        <v>0</v>
      </c>
      <c r="M32" s="196">
        <v>7254971.893999999</v>
      </c>
      <c r="N32" s="196">
        <v>240895.952</v>
      </c>
      <c r="O32" s="196">
        <v>0</v>
      </c>
      <c r="P32" s="196">
        <v>0</v>
      </c>
      <c r="Q32" s="196">
        <v>0</v>
      </c>
      <c r="R32" s="196">
        <v>9283343.431</v>
      </c>
      <c r="S32" s="196">
        <v>16779211.277</v>
      </c>
      <c r="T32" s="180">
        <f t="shared" si="0"/>
        <v>0.25578529796958904</v>
      </c>
      <c r="U32" s="113">
        <v>2015403</v>
      </c>
    </row>
    <row r="33" spans="1:21" ht="24.75" customHeight="1">
      <c r="A33" s="197" t="s">
        <v>7</v>
      </c>
      <c r="B33" s="198" t="s">
        <v>67</v>
      </c>
      <c r="C33" s="199">
        <v>35420692.33099999</v>
      </c>
      <c r="D33" s="199">
        <v>24516960.448999994</v>
      </c>
      <c r="E33" s="199">
        <v>10903731.882</v>
      </c>
      <c r="F33" s="199">
        <v>406342</v>
      </c>
      <c r="G33" s="199">
        <v>0</v>
      </c>
      <c r="H33" s="199">
        <v>35014350.33099999</v>
      </c>
      <c r="I33" s="199">
        <v>18134374.498</v>
      </c>
      <c r="J33" s="199">
        <v>949107.479</v>
      </c>
      <c r="K33" s="199">
        <v>886933.113</v>
      </c>
      <c r="L33" s="199">
        <v>0</v>
      </c>
      <c r="M33" s="199">
        <v>16298333.906</v>
      </c>
      <c r="N33" s="199">
        <v>0</v>
      </c>
      <c r="O33" s="199">
        <v>0</v>
      </c>
      <c r="P33" s="199">
        <v>0</v>
      </c>
      <c r="Q33" s="199">
        <v>0</v>
      </c>
      <c r="R33" s="199">
        <v>16879975.832999997</v>
      </c>
      <c r="S33" s="199">
        <v>33178309.739</v>
      </c>
      <c r="T33" s="200">
        <f>(J33+K33+L33)/I33</f>
        <v>0.10124642524629085</v>
      </c>
      <c r="U33" s="119">
        <f>SUM(U34:U39)</f>
        <v>2831665</v>
      </c>
    </row>
    <row r="34" spans="1:21" ht="24.75" customHeight="1">
      <c r="A34" s="201" t="s">
        <v>37</v>
      </c>
      <c r="B34" s="202" t="s">
        <v>104</v>
      </c>
      <c r="C34" s="179">
        <v>4512934.327</v>
      </c>
      <c r="D34" s="203">
        <v>1975969.327</v>
      </c>
      <c r="E34" s="203">
        <v>2536965</v>
      </c>
      <c r="F34" s="203">
        <v>200</v>
      </c>
      <c r="G34" s="203">
        <v>0</v>
      </c>
      <c r="H34" s="179">
        <v>4512734.327</v>
      </c>
      <c r="I34" s="179">
        <v>3033709.337</v>
      </c>
      <c r="J34" s="203">
        <v>94165</v>
      </c>
      <c r="K34" s="203">
        <v>0</v>
      </c>
      <c r="L34" s="203">
        <v>0</v>
      </c>
      <c r="M34" s="203">
        <v>2939544.337</v>
      </c>
      <c r="N34" s="203">
        <v>0</v>
      </c>
      <c r="O34" s="203">
        <v>0</v>
      </c>
      <c r="P34" s="203">
        <v>0</v>
      </c>
      <c r="Q34" s="203">
        <v>0</v>
      </c>
      <c r="R34" s="203">
        <v>1479024.99</v>
      </c>
      <c r="S34" s="203">
        <v>4418569.327</v>
      </c>
      <c r="T34" s="180">
        <f t="shared" si="0"/>
        <v>0.031039559014944616</v>
      </c>
      <c r="U34" s="111">
        <v>308288</v>
      </c>
    </row>
    <row r="35" spans="1:21" ht="24.75" customHeight="1">
      <c r="A35" s="204" t="s">
        <v>40</v>
      </c>
      <c r="B35" s="178" t="s">
        <v>105</v>
      </c>
      <c r="C35" s="179">
        <v>7378198.578</v>
      </c>
      <c r="D35" s="179">
        <v>6771423.716</v>
      </c>
      <c r="E35" s="179">
        <v>606774.8619999998</v>
      </c>
      <c r="F35" s="179">
        <v>405742</v>
      </c>
      <c r="G35" s="179">
        <v>0</v>
      </c>
      <c r="H35" s="179">
        <v>6972456.578</v>
      </c>
      <c r="I35" s="179">
        <v>2691148.568</v>
      </c>
      <c r="J35" s="179">
        <v>371604.59699999995</v>
      </c>
      <c r="K35" s="179">
        <v>2200</v>
      </c>
      <c r="L35" s="179">
        <v>0</v>
      </c>
      <c r="M35" s="179">
        <v>2317343.971</v>
      </c>
      <c r="N35" s="179">
        <v>0</v>
      </c>
      <c r="O35" s="179">
        <v>0</v>
      </c>
      <c r="P35" s="179">
        <v>0</v>
      </c>
      <c r="Q35" s="179">
        <v>0</v>
      </c>
      <c r="R35" s="179">
        <v>4281308.01</v>
      </c>
      <c r="S35" s="179">
        <v>6598651.981</v>
      </c>
      <c r="T35" s="180">
        <f t="shared" si="0"/>
        <v>0.13890150898573503</v>
      </c>
      <c r="U35" s="112">
        <v>1809284</v>
      </c>
    </row>
    <row r="36" spans="1:21" ht="24.75" customHeight="1">
      <c r="A36" s="204" t="s">
        <v>41</v>
      </c>
      <c r="B36" s="205" t="s">
        <v>106</v>
      </c>
      <c r="C36" s="179">
        <v>10575579.702999998</v>
      </c>
      <c r="D36" s="179">
        <v>9278898.018</v>
      </c>
      <c r="E36" s="179">
        <v>1296681.6849999996</v>
      </c>
      <c r="F36" s="179">
        <v>0</v>
      </c>
      <c r="G36" s="179">
        <v>0</v>
      </c>
      <c r="H36" s="179">
        <v>10575579.702999998</v>
      </c>
      <c r="I36" s="179">
        <v>4450976.305</v>
      </c>
      <c r="J36" s="179">
        <v>182891.363</v>
      </c>
      <c r="K36" s="179">
        <v>0</v>
      </c>
      <c r="L36" s="179">
        <v>0</v>
      </c>
      <c r="M36" s="179">
        <v>4268084.942</v>
      </c>
      <c r="N36" s="179">
        <v>0</v>
      </c>
      <c r="O36" s="179">
        <v>0</v>
      </c>
      <c r="P36" s="179">
        <v>0</v>
      </c>
      <c r="Q36" s="179">
        <v>0</v>
      </c>
      <c r="R36" s="179">
        <v>6124603.398</v>
      </c>
      <c r="S36" s="179">
        <v>10392688.34</v>
      </c>
      <c r="T36" s="180">
        <f t="shared" si="0"/>
        <v>0.04109016774466968</v>
      </c>
      <c r="U36" s="112">
        <v>6381</v>
      </c>
    </row>
    <row r="37" spans="1:21" ht="24.75" customHeight="1">
      <c r="A37" s="204" t="s">
        <v>42</v>
      </c>
      <c r="B37" s="178" t="s">
        <v>107</v>
      </c>
      <c r="C37" s="179">
        <v>7159452.642999999</v>
      </c>
      <c r="D37" s="182">
        <v>5552258.461999999</v>
      </c>
      <c r="E37" s="182">
        <v>1607194.1809999999</v>
      </c>
      <c r="F37" s="182">
        <v>200</v>
      </c>
      <c r="G37" s="182">
        <v>0</v>
      </c>
      <c r="H37" s="179">
        <v>7159252.642999999</v>
      </c>
      <c r="I37" s="179">
        <v>2995927.15</v>
      </c>
      <c r="J37" s="182">
        <v>119256.59700000001</v>
      </c>
      <c r="K37" s="182">
        <v>184733.113</v>
      </c>
      <c r="L37" s="182">
        <v>0</v>
      </c>
      <c r="M37" s="182">
        <v>2691937.44</v>
      </c>
      <c r="N37" s="182">
        <v>0</v>
      </c>
      <c r="O37" s="182">
        <v>0</v>
      </c>
      <c r="P37" s="182">
        <v>0</v>
      </c>
      <c r="Q37" s="182">
        <v>0</v>
      </c>
      <c r="R37" s="182">
        <v>4163325.493</v>
      </c>
      <c r="S37" s="182">
        <v>6855262.933</v>
      </c>
      <c r="T37" s="180">
        <f t="shared" si="0"/>
        <v>0.1014676575163051</v>
      </c>
      <c r="U37" s="112">
        <v>707712</v>
      </c>
    </row>
    <row r="38" spans="1:21" ht="24.75" customHeight="1">
      <c r="A38" s="204" t="s">
        <v>43</v>
      </c>
      <c r="B38" s="178" t="s">
        <v>108</v>
      </c>
      <c r="C38" s="179">
        <v>1961384.3569999998</v>
      </c>
      <c r="D38" s="206">
        <v>827394.707</v>
      </c>
      <c r="E38" s="206">
        <v>1133989.65</v>
      </c>
      <c r="F38" s="206">
        <v>200</v>
      </c>
      <c r="G38" s="206">
        <v>0</v>
      </c>
      <c r="H38" s="191">
        <v>1961184.3569999998</v>
      </c>
      <c r="I38" s="191">
        <v>1190760.65</v>
      </c>
      <c r="J38" s="206">
        <v>91834.575</v>
      </c>
      <c r="K38" s="206">
        <v>700000</v>
      </c>
      <c r="L38" s="206">
        <v>0</v>
      </c>
      <c r="M38" s="206">
        <v>398926.075</v>
      </c>
      <c r="N38" s="206">
        <v>0</v>
      </c>
      <c r="O38" s="206">
        <v>0</v>
      </c>
      <c r="P38" s="206">
        <v>0</v>
      </c>
      <c r="Q38" s="206">
        <v>0</v>
      </c>
      <c r="R38" s="206">
        <v>770423.707</v>
      </c>
      <c r="S38" s="206">
        <v>1169349.7820000001</v>
      </c>
      <c r="T38" s="192">
        <f t="shared" si="0"/>
        <v>0.6649821481756221</v>
      </c>
      <c r="U38" s="112"/>
    </row>
    <row r="39" spans="1:21" ht="24.75" customHeight="1">
      <c r="A39" s="201" t="s">
        <v>63</v>
      </c>
      <c r="B39" s="207" t="s">
        <v>109</v>
      </c>
      <c r="C39" s="179">
        <v>3833142.723</v>
      </c>
      <c r="D39" s="206">
        <v>111016.219</v>
      </c>
      <c r="E39" s="206">
        <v>3722126.504</v>
      </c>
      <c r="F39" s="206">
        <v>0</v>
      </c>
      <c r="G39" s="206">
        <v>0</v>
      </c>
      <c r="H39" s="191">
        <v>3833142.723</v>
      </c>
      <c r="I39" s="191">
        <v>3771852.4880000004</v>
      </c>
      <c r="J39" s="206">
        <v>89355.34700000001</v>
      </c>
      <c r="K39" s="206">
        <v>0</v>
      </c>
      <c r="L39" s="206">
        <v>0</v>
      </c>
      <c r="M39" s="206">
        <v>3682497.1410000003</v>
      </c>
      <c r="N39" s="206">
        <v>0</v>
      </c>
      <c r="O39" s="206">
        <v>0</v>
      </c>
      <c r="P39" s="206">
        <v>0</v>
      </c>
      <c r="Q39" s="206">
        <v>0</v>
      </c>
      <c r="R39" s="206">
        <v>61290.235</v>
      </c>
      <c r="S39" s="206">
        <v>3743787.376</v>
      </c>
      <c r="T39" s="192">
        <f t="shared" si="0"/>
        <v>0.023690042832873372</v>
      </c>
      <c r="U39" s="113"/>
    </row>
    <row r="40" spans="1:21" ht="24.75" customHeight="1">
      <c r="A40" s="208" t="s">
        <v>8</v>
      </c>
      <c r="B40" s="198" t="s">
        <v>68</v>
      </c>
      <c r="C40" s="209">
        <v>4083027.996</v>
      </c>
      <c r="D40" s="209">
        <v>2664091.8749999995</v>
      </c>
      <c r="E40" s="209">
        <v>1418936.1210000003</v>
      </c>
      <c r="F40" s="209">
        <v>0</v>
      </c>
      <c r="G40" s="209">
        <v>0</v>
      </c>
      <c r="H40" s="209">
        <v>4083027.996</v>
      </c>
      <c r="I40" s="209">
        <v>2691099.7419999996</v>
      </c>
      <c r="J40" s="209">
        <v>610868.506</v>
      </c>
      <c r="K40" s="209">
        <v>20000</v>
      </c>
      <c r="L40" s="209">
        <v>0</v>
      </c>
      <c r="M40" s="209">
        <v>2060231.2359999998</v>
      </c>
      <c r="N40" s="209">
        <v>0</v>
      </c>
      <c r="O40" s="209">
        <v>0</v>
      </c>
      <c r="P40" s="209">
        <v>0</v>
      </c>
      <c r="Q40" s="209">
        <v>0</v>
      </c>
      <c r="R40" s="209">
        <v>1391928.254</v>
      </c>
      <c r="S40" s="209">
        <v>3452159.4899999998</v>
      </c>
      <c r="T40" s="187">
        <f>(J40+K40+L40)/I40</f>
        <v>0.23442776800652682</v>
      </c>
      <c r="U40" s="119">
        <f>SUM(U41:U42)</f>
        <v>1391929</v>
      </c>
    </row>
    <row r="41" spans="1:21" ht="24.75" customHeight="1">
      <c r="A41" s="210" t="s">
        <v>37</v>
      </c>
      <c r="B41" s="211" t="s">
        <v>110</v>
      </c>
      <c r="C41" s="212">
        <v>3157156.033</v>
      </c>
      <c r="D41" s="213">
        <v>2402842.5749999997</v>
      </c>
      <c r="E41" s="213">
        <v>754313.4580000001</v>
      </c>
      <c r="F41" s="213">
        <v>0</v>
      </c>
      <c r="G41" s="213">
        <v>0</v>
      </c>
      <c r="H41" s="193">
        <v>3157156.033</v>
      </c>
      <c r="I41" s="212">
        <v>1866565.2789999999</v>
      </c>
      <c r="J41" s="213">
        <v>519452.506</v>
      </c>
      <c r="K41" s="213">
        <v>0</v>
      </c>
      <c r="L41" s="213">
        <v>0</v>
      </c>
      <c r="M41" s="213">
        <v>1347112.7729999998</v>
      </c>
      <c r="N41" s="213">
        <v>0</v>
      </c>
      <c r="O41" s="213">
        <v>0</v>
      </c>
      <c r="P41" s="213">
        <v>0</v>
      </c>
      <c r="Q41" s="213">
        <v>0</v>
      </c>
      <c r="R41" s="213">
        <v>1290590.754</v>
      </c>
      <c r="S41" s="213">
        <v>2637703.527</v>
      </c>
      <c r="T41" s="194">
        <f t="shared" si="0"/>
        <v>0.27829324366212</v>
      </c>
      <c r="U41" s="120">
        <v>1290591</v>
      </c>
    </row>
    <row r="42" spans="1:21" ht="24.75" customHeight="1">
      <c r="A42" s="214" t="s">
        <v>40</v>
      </c>
      <c r="B42" s="215" t="s">
        <v>111</v>
      </c>
      <c r="C42" s="212">
        <v>925871.963</v>
      </c>
      <c r="D42" s="212">
        <v>261249.3</v>
      </c>
      <c r="E42" s="212">
        <v>664622.6630000001</v>
      </c>
      <c r="F42" s="212">
        <v>0</v>
      </c>
      <c r="G42" s="212">
        <v>0</v>
      </c>
      <c r="H42" s="193">
        <v>925871.963</v>
      </c>
      <c r="I42" s="212">
        <v>824534.463</v>
      </c>
      <c r="J42" s="212">
        <v>91416</v>
      </c>
      <c r="K42" s="212">
        <v>20000</v>
      </c>
      <c r="L42" s="212">
        <v>0</v>
      </c>
      <c r="M42" s="212">
        <v>713118.463</v>
      </c>
      <c r="N42" s="212">
        <v>0</v>
      </c>
      <c r="O42" s="212">
        <v>0</v>
      </c>
      <c r="P42" s="212">
        <v>0</v>
      </c>
      <c r="Q42" s="212">
        <v>0</v>
      </c>
      <c r="R42" s="212">
        <v>101337.5</v>
      </c>
      <c r="S42" s="212">
        <v>814455.963</v>
      </c>
      <c r="T42" s="194">
        <f t="shared" si="0"/>
        <v>0.13512594682170367</v>
      </c>
      <c r="U42" s="113">
        <v>101338</v>
      </c>
    </row>
    <row r="43" spans="1:21" ht="24.75" customHeight="1">
      <c r="A43" s="197" t="s">
        <v>9</v>
      </c>
      <c r="B43" s="198" t="s">
        <v>69</v>
      </c>
      <c r="C43" s="199">
        <v>35067954.922</v>
      </c>
      <c r="D43" s="199">
        <v>20566724.853</v>
      </c>
      <c r="E43" s="199">
        <v>14501230.069</v>
      </c>
      <c r="F43" s="199">
        <v>2589232.109</v>
      </c>
      <c r="G43" s="199">
        <v>0</v>
      </c>
      <c r="H43" s="199">
        <v>32478722.813</v>
      </c>
      <c r="I43" s="199">
        <v>18757680.559</v>
      </c>
      <c r="J43" s="199">
        <v>3014203.304</v>
      </c>
      <c r="K43" s="199">
        <v>2772764.731</v>
      </c>
      <c r="L43" s="199">
        <v>0</v>
      </c>
      <c r="M43" s="199">
        <v>12892906.524</v>
      </c>
      <c r="N43" s="199">
        <v>77806</v>
      </c>
      <c r="O43" s="199">
        <v>0</v>
      </c>
      <c r="P43" s="199">
        <v>0</v>
      </c>
      <c r="Q43" s="199">
        <v>0</v>
      </c>
      <c r="R43" s="199">
        <v>13721042.254</v>
      </c>
      <c r="S43" s="199">
        <v>26691754.778</v>
      </c>
      <c r="T43" s="200">
        <f>(J43+K43+L43)/I43</f>
        <v>0.3085119195199959</v>
      </c>
      <c r="U43" s="119">
        <f>SUM(U44:U49)</f>
        <v>255100</v>
      </c>
    </row>
    <row r="44" spans="1:21" ht="24.75" customHeight="1">
      <c r="A44" s="201" t="s">
        <v>37</v>
      </c>
      <c r="B44" s="202" t="s">
        <v>112</v>
      </c>
      <c r="C44" s="182">
        <v>756508</v>
      </c>
      <c r="D44" s="203">
        <v>32800</v>
      </c>
      <c r="E44" s="203">
        <v>723708</v>
      </c>
      <c r="F44" s="203">
        <v>2441.5</v>
      </c>
      <c r="G44" s="203">
        <v>0</v>
      </c>
      <c r="H44" s="179">
        <v>754066.5</v>
      </c>
      <c r="I44" s="179">
        <v>721266.5</v>
      </c>
      <c r="J44" s="203">
        <v>613430.5</v>
      </c>
      <c r="K44" s="203">
        <v>0</v>
      </c>
      <c r="L44" s="203">
        <v>0</v>
      </c>
      <c r="M44" s="203">
        <v>107836</v>
      </c>
      <c r="N44" s="203">
        <v>0</v>
      </c>
      <c r="O44" s="203">
        <v>0</v>
      </c>
      <c r="P44" s="203">
        <v>0</v>
      </c>
      <c r="Q44" s="203">
        <v>0</v>
      </c>
      <c r="R44" s="203">
        <v>32800</v>
      </c>
      <c r="S44" s="203">
        <v>140636</v>
      </c>
      <c r="T44" s="180">
        <f t="shared" si="0"/>
        <v>0.8504907686687238</v>
      </c>
      <c r="U44" s="111">
        <v>0</v>
      </c>
    </row>
    <row r="45" spans="1:21" ht="24.75" customHeight="1">
      <c r="A45" s="204" t="s">
        <v>40</v>
      </c>
      <c r="B45" s="178" t="s">
        <v>113</v>
      </c>
      <c r="C45" s="182">
        <v>7207061.233</v>
      </c>
      <c r="D45" s="182">
        <v>5147181.352</v>
      </c>
      <c r="E45" s="182">
        <v>2059879.881</v>
      </c>
      <c r="F45" s="182">
        <v>388969.942</v>
      </c>
      <c r="G45" s="182">
        <v>0</v>
      </c>
      <c r="H45" s="179">
        <v>6818091.291</v>
      </c>
      <c r="I45" s="179">
        <v>4068959.412</v>
      </c>
      <c r="J45" s="179">
        <v>543971.2</v>
      </c>
      <c r="K45" s="179">
        <v>513506.731</v>
      </c>
      <c r="L45" s="179">
        <v>0</v>
      </c>
      <c r="M45" s="179">
        <v>3011481.481</v>
      </c>
      <c r="N45" s="179">
        <v>0</v>
      </c>
      <c r="O45" s="179">
        <v>0</v>
      </c>
      <c r="P45" s="179">
        <v>0</v>
      </c>
      <c r="Q45" s="179">
        <v>0</v>
      </c>
      <c r="R45" s="179">
        <v>2749131.8789999997</v>
      </c>
      <c r="S45" s="179">
        <v>5760613.359999999</v>
      </c>
      <c r="T45" s="180">
        <f t="shared" si="0"/>
        <v>0.2598890340074004</v>
      </c>
      <c r="U45" s="112">
        <v>255100</v>
      </c>
    </row>
    <row r="46" spans="1:21" ht="24.75" customHeight="1">
      <c r="A46" s="204" t="s">
        <v>41</v>
      </c>
      <c r="B46" s="178" t="s">
        <v>114</v>
      </c>
      <c r="C46" s="182">
        <v>6423608.176</v>
      </c>
      <c r="D46" s="182">
        <v>3831752.176</v>
      </c>
      <c r="E46" s="182">
        <v>2591856</v>
      </c>
      <c r="F46" s="182">
        <v>0</v>
      </c>
      <c r="G46" s="182">
        <v>0</v>
      </c>
      <c r="H46" s="179">
        <v>6423608.176</v>
      </c>
      <c r="I46" s="179">
        <v>5346034.175999999</v>
      </c>
      <c r="J46" s="179">
        <v>905802.542</v>
      </c>
      <c r="K46" s="179">
        <v>1982187</v>
      </c>
      <c r="L46" s="179">
        <v>0</v>
      </c>
      <c r="M46" s="179">
        <v>2458044.6339999996</v>
      </c>
      <c r="N46" s="179">
        <v>0</v>
      </c>
      <c r="O46" s="179">
        <v>0</v>
      </c>
      <c r="P46" s="179">
        <v>0</v>
      </c>
      <c r="Q46" s="179">
        <v>0</v>
      </c>
      <c r="R46" s="179">
        <v>1077574</v>
      </c>
      <c r="S46" s="179">
        <v>3535618.6339999996</v>
      </c>
      <c r="T46" s="180">
        <f t="shared" si="0"/>
        <v>0.5402115749587009</v>
      </c>
      <c r="U46" s="112">
        <v>0</v>
      </c>
    </row>
    <row r="47" spans="1:21" ht="24.75" customHeight="1">
      <c r="A47" s="204" t="s">
        <v>42</v>
      </c>
      <c r="B47" s="178" t="s">
        <v>115</v>
      </c>
      <c r="C47" s="182">
        <v>13028534.399</v>
      </c>
      <c r="D47" s="182">
        <v>9412029.436</v>
      </c>
      <c r="E47" s="182">
        <v>3616504.9630000005</v>
      </c>
      <c r="F47" s="182">
        <v>176700</v>
      </c>
      <c r="G47" s="182">
        <v>0</v>
      </c>
      <c r="H47" s="179">
        <v>12851834.399</v>
      </c>
      <c r="I47" s="179">
        <v>5006074.274</v>
      </c>
      <c r="J47" s="179">
        <v>513751</v>
      </c>
      <c r="K47" s="179">
        <v>275975</v>
      </c>
      <c r="L47" s="179">
        <v>0</v>
      </c>
      <c r="M47" s="179">
        <v>4216348.274</v>
      </c>
      <c r="N47" s="179">
        <v>0</v>
      </c>
      <c r="O47" s="179">
        <v>0</v>
      </c>
      <c r="P47" s="179">
        <v>0</v>
      </c>
      <c r="Q47" s="179">
        <v>0</v>
      </c>
      <c r="R47" s="179">
        <v>7845760.125</v>
      </c>
      <c r="S47" s="179">
        <v>12062108.399</v>
      </c>
      <c r="T47" s="180">
        <f t="shared" si="0"/>
        <v>0.15775355233972302</v>
      </c>
      <c r="U47" s="112">
        <v>0</v>
      </c>
    </row>
    <row r="48" spans="1:21" ht="24.75" customHeight="1">
      <c r="A48" s="204" t="s">
        <v>43</v>
      </c>
      <c r="B48" s="181" t="s">
        <v>116</v>
      </c>
      <c r="C48" s="182">
        <v>1857178.25</v>
      </c>
      <c r="D48" s="182">
        <v>1855078.25</v>
      </c>
      <c r="E48" s="182">
        <v>2100</v>
      </c>
      <c r="F48" s="182">
        <v>0</v>
      </c>
      <c r="G48" s="182">
        <v>0</v>
      </c>
      <c r="H48" s="179">
        <v>1857178.25</v>
      </c>
      <c r="I48" s="179">
        <v>2100</v>
      </c>
      <c r="J48" s="179">
        <v>2100</v>
      </c>
      <c r="K48" s="179">
        <v>0</v>
      </c>
      <c r="L48" s="179">
        <v>0</v>
      </c>
      <c r="M48" s="179">
        <v>0</v>
      </c>
      <c r="N48" s="179">
        <v>0</v>
      </c>
      <c r="O48" s="179">
        <v>0</v>
      </c>
      <c r="P48" s="179">
        <v>0</v>
      </c>
      <c r="Q48" s="179">
        <v>0</v>
      </c>
      <c r="R48" s="179">
        <v>1855078.25</v>
      </c>
      <c r="S48" s="179">
        <v>1855078.25</v>
      </c>
      <c r="T48" s="180">
        <f t="shared" si="0"/>
        <v>1</v>
      </c>
      <c r="U48" s="112">
        <v>0</v>
      </c>
    </row>
    <row r="49" spans="1:21" ht="24.75" customHeight="1">
      <c r="A49" s="201" t="s">
        <v>63</v>
      </c>
      <c r="B49" s="216" t="s">
        <v>117</v>
      </c>
      <c r="C49" s="182">
        <v>5795064.864</v>
      </c>
      <c r="D49" s="182">
        <v>287883.639</v>
      </c>
      <c r="E49" s="182">
        <v>5507181.225</v>
      </c>
      <c r="F49" s="182">
        <v>2021120.667</v>
      </c>
      <c r="G49" s="182">
        <v>0</v>
      </c>
      <c r="H49" s="179">
        <v>3773944.197</v>
      </c>
      <c r="I49" s="179">
        <v>3613246.197</v>
      </c>
      <c r="J49" s="179">
        <v>435148.06200000003</v>
      </c>
      <c r="K49" s="179">
        <v>1096</v>
      </c>
      <c r="L49" s="179">
        <v>0</v>
      </c>
      <c r="M49" s="179">
        <v>3099196.1350000002</v>
      </c>
      <c r="N49" s="179">
        <v>77806</v>
      </c>
      <c r="O49" s="179">
        <v>0</v>
      </c>
      <c r="P49" s="179">
        <v>0</v>
      </c>
      <c r="Q49" s="179">
        <v>0</v>
      </c>
      <c r="R49" s="179">
        <v>160698</v>
      </c>
      <c r="S49" s="179">
        <v>3337700.1350000002</v>
      </c>
      <c r="T49" s="180">
        <f t="shared" si="0"/>
        <v>0.12073466301914439</v>
      </c>
      <c r="U49" s="113">
        <v>0</v>
      </c>
    </row>
    <row r="50" spans="1:21" ht="24.75" customHeight="1">
      <c r="A50" s="197" t="s">
        <v>13</v>
      </c>
      <c r="B50" s="198" t="s">
        <v>70</v>
      </c>
      <c r="C50" s="199">
        <v>2285852.308</v>
      </c>
      <c r="D50" s="199">
        <v>867239.308</v>
      </c>
      <c r="E50" s="199">
        <v>1418613</v>
      </c>
      <c r="F50" s="199">
        <v>400</v>
      </c>
      <c r="G50" s="199">
        <v>0</v>
      </c>
      <c r="H50" s="199">
        <v>2285452.308</v>
      </c>
      <c r="I50" s="199">
        <v>1438213</v>
      </c>
      <c r="J50" s="199">
        <v>112088</v>
      </c>
      <c r="K50" s="199">
        <v>0</v>
      </c>
      <c r="L50" s="199">
        <v>0</v>
      </c>
      <c r="M50" s="199">
        <v>1326125</v>
      </c>
      <c r="N50" s="199">
        <v>0</v>
      </c>
      <c r="O50" s="199">
        <v>0</v>
      </c>
      <c r="P50" s="199">
        <v>0</v>
      </c>
      <c r="Q50" s="199">
        <v>0</v>
      </c>
      <c r="R50" s="199">
        <v>847239.308</v>
      </c>
      <c r="S50" s="199">
        <v>2173364.308</v>
      </c>
      <c r="T50" s="200">
        <f>(J50+K50+L50)/I50</f>
        <v>0.07793560480957967</v>
      </c>
      <c r="U50" s="119">
        <f>SUM(U51:U53)</f>
        <v>191431</v>
      </c>
    </row>
    <row r="51" spans="1:21" ht="24.75" customHeight="1">
      <c r="A51" s="217" t="s">
        <v>37</v>
      </c>
      <c r="B51" s="211" t="s">
        <v>118</v>
      </c>
      <c r="C51" s="212">
        <v>704019.728</v>
      </c>
      <c r="D51" s="218">
        <v>699262.728</v>
      </c>
      <c r="E51" s="218">
        <v>4757</v>
      </c>
      <c r="F51" s="218">
        <v>400</v>
      </c>
      <c r="G51" s="218">
        <v>0</v>
      </c>
      <c r="H51" s="193">
        <v>703619.728</v>
      </c>
      <c r="I51" s="219">
        <v>4357</v>
      </c>
      <c r="J51" s="218">
        <v>4057</v>
      </c>
      <c r="K51" s="218">
        <v>0</v>
      </c>
      <c r="L51" s="218">
        <v>0</v>
      </c>
      <c r="M51" s="218">
        <v>300</v>
      </c>
      <c r="N51" s="218">
        <v>0</v>
      </c>
      <c r="O51" s="218">
        <v>0</v>
      </c>
      <c r="P51" s="218">
        <v>0</v>
      </c>
      <c r="Q51" s="218">
        <v>0</v>
      </c>
      <c r="R51" s="218">
        <v>699262.728</v>
      </c>
      <c r="S51" s="218">
        <v>699562.728</v>
      </c>
      <c r="T51" s="194">
        <f t="shared" si="0"/>
        <v>0.9311452834519165</v>
      </c>
      <c r="U51" s="121">
        <v>132915</v>
      </c>
    </row>
    <row r="52" spans="1:21" ht="24.75" customHeight="1">
      <c r="A52" s="201" t="s">
        <v>40</v>
      </c>
      <c r="B52" s="215" t="s">
        <v>119</v>
      </c>
      <c r="C52" s="212">
        <v>440991.25</v>
      </c>
      <c r="D52" s="212">
        <v>117060.25</v>
      </c>
      <c r="E52" s="212">
        <v>323931</v>
      </c>
      <c r="F52" s="212">
        <v>0</v>
      </c>
      <c r="G52" s="212">
        <v>0</v>
      </c>
      <c r="H52" s="193">
        <v>440991.25</v>
      </c>
      <c r="I52" s="219">
        <v>343931</v>
      </c>
      <c r="J52" s="212">
        <v>106356</v>
      </c>
      <c r="K52" s="212">
        <v>0</v>
      </c>
      <c r="L52" s="212">
        <v>0</v>
      </c>
      <c r="M52" s="212">
        <v>237575</v>
      </c>
      <c r="N52" s="212">
        <v>0</v>
      </c>
      <c r="O52" s="212">
        <v>0</v>
      </c>
      <c r="P52" s="212">
        <v>0</v>
      </c>
      <c r="Q52" s="212">
        <v>0</v>
      </c>
      <c r="R52" s="212">
        <v>97060.25</v>
      </c>
      <c r="S52" s="212">
        <v>334635.25</v>
      </c>
      <c r="T52" s="194">
        <f t="shared" si="0"/>
        <v>0.30923644568241887</v>
      </c>
      <c r="U52" s="113">
        <v>7600</v>
      </c>
    </row>
    <row r="53" spans="1:21" ht="24.75" customHeight="1">
      <c r="A53" s="201" t="s">
        <v>41</v>
      </c>
      <c r="B53" s="215" t="s">
        <v>120</v>
      </c>
      <c r="C53" s="212">
        <v>1140841.33</v>
      </c>
      <c r="D53" s="212">
        <v>50916.33</v>
      </c>
      <c r="E53" s="212">
        <v>1089925</v>
      </c>
      <c r="F53" s="212">
        <v>0</v>
      </c>
      <c r="G53" s="212">
        <v>0</v>
      </c>
      <c r="H53" s="193">
        <v>1140841.33</v>
      </c>
      <c r="I53" s="219">
        <v>1089925</v>
      </c>
      <c r="J53" s="212">
        <v>1675</v>
      </c>
      <c r="K53" s="212">
        <v>0</v>
      </c>
      <c r="L53" s="212">
        <v>0</v>
      </c>
      <c r="M53" s="212">
        <v>1088250</v>
      </c>
      <c r="N53" s="212">
        <v>0</v>
      </c>
      <c r="O53" s="212">
        <v>0</v>
      </c>
      <c r="P53" s="212">
        <v>0</v>
      </c>
      <c r="Q53" s="212">
        <v>0</v>
      </c>
      <c r="R53" s="212">
        <v>50916.33</v>
      </c>
      <c r="S53" s="212">
        <v>1139166.33</v>
      </c>
      <c r="T53" s="194">
        <f t="shared" si="0"/>
        <v>0.001536802991031493</v>
      </c>
      <c r="U53" s="115">
        <v>50916</v>
      </c>
    </row>
    <row r="54" spans="1:21" ht="24.75" customHeight="1">
      <c r="A54" s="197" t="s">
        <v>16</v>
      </c>
      <c r="B54" s="198" t="s">
        <v>71</v>
      </c>
      <c r="C54" s="199">
        <v>5821629.9</v>
      </c>
      <c r="D54" s="199">
        <v>4825483.205</v>
      </c>
      <c r="E54" s="199">
        <v>996146.6950000003</v>
      </c>
      <c r="F54" s="199">
        <v>6000</v>
      </c>
      <c r="G54" s="199">
        <v>0</v>
      </c>
      <c r="H54" s="199">
        <v>5815629.9</v>
      </c>
      <c r="I54" s="199">
        <v>1511589.892</v>
      </c>
      <c r="J54" s="199">
        <v>608048.003</v>
      </c>
      <c r="K54" s="199">
        <v>65000</v>
      </c>
      <c r="L54" s="199">
        <v>0</v>
      </c>
      <c r="M54" s="199">
        <v>838541.889</v>
      </c>
      <c r="N54" s="199">
        <v>0</v>
      </c>
      <c r="O54" s="199">
        <v>0</v>
      </c>
      <c r="P54" s="199">
        <v>0</v>
      </c>
      <c r="Q54" s="199">
        <v>0</v>
      </c>
      <c r="R54" s="199">
        <v>4304040.007999999</v>
      </c>
      <c r="S54" s="199">
        <v>5142581.897</v>
      </c>
      <c r="T54" s="200">
        <f>(J54+K54+L54)/I54</f>
        <v>0.4452583379672401</v>
      </c>
      <c r="U54" s="119">
        <f>SUM(U55:U57)</f>
        <v>1592153</v>
      </c>
    </row>
    <row r="55" spans="1:21" ht="24.75" customHeight="1">
      <c r="A55" s="220" t="s">
        <v>37</v>
      </c>
      <c r="B55" s="211" t="s">
        <v>121</v>
      </c>
      <c r="C55" s="212">
        <v>91648.724</v>
      </c>
      <c r="D55" s="218">
        <v>0</v>
      </c>
      <c r="E55" s="218">
        <v>91648.724</v>
      </c>
      <c r="F55" s="218">
        <v>0</v>
      </c>
      <c r="G55" s="218">
        <v>0</v>
      </c>
      <c r="H55" s="193">
        <v>91648.724</v>
      </c>
      <c r="I55" s="219">
        <v>91648.724</v>
      </c>
      <c r="J55" s="218">
        <v>38648.724</v>
      </c>
      <c r="K55" s="218">
        <v>0</v>
      </c>
      <c r="L55" s="218">
        <v>0</v>
      </c>
      <c r="M55" s="218">
        <v>53000</v>
      </c>
      <c r="N55" s="218">
        <v>0</v>
      </c>
      <c r="O55" s="218">
        <v>0</v>
      </c>
      <c r="P55" s="218">
        <v>0</v>
      </c>
      <c r="Q55" s="218">
        <v>0</v>
      </c>
      <c r="R55" s="218">
        <v>0</v>
      </c>
      <c r="S55" s="218">
        <v>53000</v>
      </c>
      <c r="T55" s="194">
        <f>(J55+K55+L55)/I55</f>
        <v>0.42170498740386175</v>
      </c>
      <c r="U55" s="111">
        <v>0</v>
      </c>
    </row>
    <row r="56" spans="1:21" ht="24.75" customHeight="1">
      <c r="A56" s="204" t="s">
        <v>40</v>
      </c>
      <c r="B56" s="215" t="s">
        <v>122</v>
      </c>
      <c r="C56" s="212">
        <v>4139185.379</v>
      </c>
      <c r="D56" s="212">
        <v>3804277.408</v>
      </c>
      <c r="E56" s="212">
        <v>334907.97100000025</v>
      </c>
      <c r="F56" s="212">
        <v>0</v>
      </c>
      <c r="G56" s="212">
        <v>0</v>
      </c>
      <c r="H56" s="193">
        <v>4139185.379</v>
      </c>
      <c r="I56" s="219">
        <v>600507.971</v>
      </c>
      <c r="J56" s="212">
        <v>168413.279</v>
      </c>
      <c r="K56" s="212">
        <v>5000</v>
      </c>
      <c r="L56" s="212">
        <v>0</v>
      </c>
      <c r="M56" s="212">
        <v>427094.692</v>
      </c>
      <c r="N56" s="212">
        <v>0</v>
      </c>
      <c r="O56" s="212">
        <v>0</v>
      </c>
      <c r="P56" s="212">
        <v>0</v>
      </c>
      <c r="Q56" s="212">
        <v>0</v>
      </c>
      <c r="R56" s="212">
        <v>3538677.408</v>
      </c>
      <c r="S56" s="212">
        <v>3965772.0999999996</v>
      </c>
      <c r="T56" s="194">
        <f>(J56+K56+L56)/I56</f>
        <v>0.2887776472162765</v>
      </c>
      <c r="U56" s="112">
        <v>893362</v>
      </c>
    </row>
    <row r="57" spans="1:21" ht="24.75" customHeight="1">
      <c r="A57" s="221" t="s">
        <v>41</v>
      </c>
      <c r="B57" s="222" t="s">
        <v>123</v>
      </c>
      <c r="C57" s="223">
        <v>1590795.797</v>
      </c>
      <c r="D57" s="223">
        <v>1021205.797</v>
      </c>
      <c r="E57" s="223">
        <v>569590</v>
      </c>
      <c r="F57" s="223">
        <v>6000</v>
      </c>
      <c r="G57" s="223">
        <v>0</v>
      </c>
      <c r="H57" s="224">
        <v>1584795.797</v>
      </c>
      <c r="I57" s="225">
        <v>819433.1969999999</v>
      </c>
      <c r="J57" s="223">
        <v>400986</v>
      </c>
      <c r="K57" s="223">
        <v>60000</v>
      </c>
      <c r="L57" s="223">
        <v>0</v>
      </c>
      <c r="M57" s="223">
        <v>358447.197</v>
      </c>
      <c r="N57" s="223">
        <v>0</v>
      </c>
      <c r="O57" s="223">
        <v>0</v>
      </c>
      <c r="P57" s="223">
        <v>0</v>
      </c>
      <c r="Q57" s="223">
        <v>0</v>
      </c>
      <c r="R57" s="223">
        <v>765362.6</v>
      </c>
      <c r="S57" s="223">
        <v>1123809.797</v>
      </c>
      <c r="T57" s="226">
        <f>(J57+K57+L57)/I57</f>
        <v>0.5625669080624275</v>
      </c>
      <c r="U57" s="122">
        <v>698791</v>
      </c>
    </row>
    <row r="58" spans="1:21" ht="30" customHeight="1">
      <c r="A58" s="227" t="s">
        <v>14</v>
      </c>
      <c r="B58" s="228" t="s">
        <v>72</v>
      </c>
      <c r="C58" s="229">
        <v>5345360.431</v>
      </c>
      <c r="D58" s="229">
        <v>1363260.689</v>
      </c>
      <c r="E58" s="229">
        <v>3982099.742</v>
      </c>
      <c r="F58" s="229">
        <v>200</v>
      </c>
      <c r="G58" s="229">
        <v>0</v>
      </c>
      <c r="H58" s="229">
        <v>5345160.431</v>
      </c>
      <c r="I58" s="229">
        <v>4633876.056</v>
      </c>
      <c r="J58" s="229">
        <v>229974.02399999998</v>
      </c>
      <c r="K58" s="229">
        <v>197256.76</v>
      </c>
      <c r="L58" s="229">
        <v>0</v>
      </c>
      <c r="M58" s="229">
        <v>4206645.272</v>
      </c>
      <c r="N58" s="229">
        <v>0</v>
      </c>
      <c r="O58" s="229">
        <v>0</v>
      </c>
      <c r="P58" s="229">
        <v>0</v>
      </c>
      <c r="Q58" s="229">
        <v>0</v>
      </c>
      <c r="R58" s="229">
        <v>711284.375</v>
      </c>
      <c r="S58" s="229">
        <v>4917929.647</v>
      </c>
      <c r="T58" s="230">
        <f t="shared" si="0"/>
        <v>0.0921972834052858</v>
      </c>
      <c r="U58" s="119">
        <f>SUM(U59:U62)</f>
        <v>0</v>
      </c>
    </row>
    <row r="59" spans="1:21" ht="24.75" customHeight="1">
      <c r="A59" s="173" t="s">
        <v>37</v>
      </c>
      <c r="B59" s="231" t="s">
        <v>124</v>
      </c>
      <c r="C59" s="212">
        <v>119989.65</v>
      </c>
      <c r="D59" s="213">
        <v>101550.227</v>
      </c>
      <c r="E59" s="213">
        <v>18439.423000000003</v>
      </c>
      <c r="F59" s="213">
        <v>0</v>
      </c>
      <c r="G59" s="213">
        <v>0</v>
      </c>
      <c r="H59" s="193">
        <v>119989.65</v>
      </c>
      <c r="I59" s="193">
        <v>114819.65000000001</v>
      </c>
      <c r="J59" s="213">
        <v>26964.659</v>
      </c>
      <c r="K59" s="213">
        <v>0</v>
      </c>
      <c r="L59" s="213">
        <v>0</v>
      </c>
      <c r="M59" s="213">
        <v>87854.99100000001</v>
      </c>
      <c r="N59" s="213">
        <v>0</v>
      </c>
      <c r="O59" s="213">
        <v>0</v>
      </c>
      <c r="P59" s="213">
        <v>0</v>
      </c>
      <c r="Q59" s="213">
        <v>0</v>
      </c>
      <c r="R59" s="213">
        <v>5170</v>
      </c>
      <c r="S59" s="213">
        <v>93024.99100000001</v>
      </c>
      <c r="T59" s="194">
        <f t="shared" si="0"/>
        <v>0.2348435916674541</v>
      </c>
      <c r="U59" s="120"/>
    </row>
    <row r="60" spans="1:21" ht="24.75" customHeight="1">
      <c r="A60" s="177" t="s">
        <v>40</v>
      </c>
      <c r="B60" s="216" t="s">
        <v>125</v>
      </c>
      <c r="C60" s="212">
        <v>3967335.2430000002</v>
      </c>
      <c r="D60" s="212">
        <v>626694.518</v>
      </c>
      <c r="E60" s="212">
        <v>3340640.725</v>
      </c>
      <c r="F60" s="212">
        <v>0</v>
      </c>
      <c r="G60" s="212">
        <v>0</v>
      </c>
      <c r="H60" s="193">
        <v>3967335.2430000002</v>
      </c>
      <c r="I60" s="193">
        <v>3650473.743</v>
      </c>
      <c r="J60" s="193">
        <v>35927</v>
      </c>
      <c r="K60" s="193">
        <v>57256.76</v>
      </c>
      <c r="L60" s="193">
        <v>0</v>
      </c>
      <c r="M60" s="193">
        <v>3557289.983</v>
      </c>
      <c r="N60" s="193">
        <v>0</v>
      </c>
      <c r="O60" s="193">
        <v>0</v>
      </c>
      <c r="P60" s="193">
        <v>0</v>
      </c>
      <c r="Q60" s="193">
        <v>0</v>
      </c>
      <c r="R60" s="193">
        <v>316861.5</v>
      </c>
      <c r="S60" s="193">
        <v>3874151.483</v>
      </c>
      <c r="T60" s="194">
        <f t="shared" si="0"/>
        <v>0.025526484111462355</v>
      </c>
      <c r="U60" s="112"/>
    </row>
    <row r="61" spans="1:21" ht="24.75" customHeight="1">
      <c r="A61" s="177" t="s">
        <v>41</v>
      </c>
      <c r="B61" s="216" t="s">
        <v>126</v>
      </c>
      <c r="C61" s="212">
        <v>1224455.5380000002</v>
      </c>
      <c r="D61" s="212">
        <v>635015.944</v>
      </c>
      <c r="E61" s="212">
        <v>589439.594</v>
      </c>
      <c r="F61" s="212">
        <v>0</v>
      </c>
      <c r="G61" s="212">
        <v>0</v>
      </c>
      <c r="H61" s="179">
        <v>1224455.5380000002</v>
      </c>
      <c r="I61" s="193">
        <v>835202.6630000001</v>
      </c>
      <c r="J61" s="193">
        <v>141502.365</v>
      </c>
      <c r="K61" s="193">
        <v>140000</v>
      </c>
      <c r="L61" s="193">
        <v>0</v>
      </c>
      <c r="M61" s="193">
        <v>553700.2980000001</v>
      </c>
      <c r="N61" s="193">
        <v>0</v>
      </c>
      <c r="O61" s="193">
        <v>0</v>
      </c>
      <c r="P61" s="193">
        <v>0</v>
      </c>
      <c r="Q61" s="193">
        <v>0</v>
      </c>
      <c r="R61" s="193">
        <v>389252.875</v>
      </c>
      <c r="S61" s="193">
        <v>942953.1730000001</v>
      </c>
      <c r="T61" s="180">
        <f t="shared" si="0"/>
        <v>0.3370467761547355</v>
      </c>
      <c r="U61" s="112"/>
    </row>
    <row r="62" spans="1:21" ht="24.75" customHeight="1">
      <c r="A62" s="214" t="s">
        <v>42</v>
      </c>
      <c r="B62" s="195" t="s">
        <v>127</v>
      </c>
      <c r="C62" s="212">
        <v>33580</v>
      </c>
      <c r="D62" s="212">
        <v>0</v>
      </c>
      <c r="E62" s="212">
        <v>33580</v>
      </c>
      <c r="F62" s="212">
        <v>200</v>
      </c>
      <c r="G62" s="212">
        <v>0</v>
      </c>
      <c r="H62" s="179">
        <v>33380</v>
      </c>
      <c r="I62" s="193">
        <v>33380</v>
      </c>
      <c r="J62" s="193">
        <v>25580</v>
      </c>
      <c r="K62" s="193">
        <v>0</v>
      </c>
      <c r="L62" s="193">
        <v>0</v>
      </c>
      <c r="M62" s="193">
        <v>7800</v>
      </c>
      <c r="N62" s="193">
        <v>0</v>
      </c>
      <c r="O62" s="193">
        <v>0</v>
      </c>
      <c r="P62" s="193">
        <v>0</v>
      </c>
      <c r="Q62" s="193">
        <v>0</v>
      </c>
      <c r="R62" s="193">
        <v>0</v>
      </c>
      <c r="S62" s="193">
        <v>7800</v>
      </c>
      <c r="T62" s="180">
        <f t="shared" si="0"/>
        <v>0.7663271420011983</v>
      </c>
      <c r="U62" s="113"/>
    </row>
    <row r="63" spans="1:21" ht="24.75" customHeight="1">
      <c r="A63" s="197" t="s">
        <v>15</v>
      </c>
      <c r="B63" s="198" t="s">
        <v>73</v>
      </c>
      <c r="C63" s="199">
        <v>2884756.695</v>
      </c>
      <c r="D63" s="199">
        <v>2470239</v>
      </c>
      <c r="E63" s="199">
        <v>414517.69499999995</v>
      </c>
      <c r="F63" s="199">
        <v>0</v>
      </c>
      <c r="G63" s="199">
        <v>0</v>
      </c>
      <c r="H63" s="199">
        <v>2884756.695</v>
      </c>
      <c r="I63" s="199">
        <v>2460594.074</v>
      </c>
      <c r="J63" s="199">
        <v>948175</v>
      </c>
      <c r="K63" s="199">
        <v>0</v>
      </c>
      <c r="L63" s="199">
        <v>0</v>
      </c>
      <c r="M63" s="199">
        <v>1512419.074</v>
      </c>
      <c r="N63" s="199">
        <v>0</v>
      </c>
      <c r="O63" s="199">
        <v>0</v>
      </c>
      <c r="P63" s="199">
        <v>0</v>
      </c>
      <c r="Q63" s="199">
        <v>0</v>
      </c>
      <c r="R63" s="199">
        <v>424162.621</v>
      </c>
      <c r="S63" s="199">
        <v>1936581.695</v>
      </c>
      <c r="T63" s="200">
        <f aca="true" t="shared" si="1" ref="T63:T71">(J63+K63+L63)/I63</f>
        <v>0.3853439338162041</v>
      </c>
      <c r="U63" s="119">
        <f>SUM(U64:U65)</f>
        <v>40580</v>
      </c>
    </row>
    <row r="64" spans="1:21" ht="24.75" customHeight="1">
      <c r="A64" s="214" t="s">
        <v>37</v>
      </c>
      <c r="B64" s="215" t="s">
        <v>128</v>
      </c>
      <c r="C64" s="212">
        <v>113980</v>
      </c>
      <c r="D64" s="212">
        <v>40580</v>
      </c>
      <c r="E64" s="212">
        <v>73400</v>
      </c>
      <c r="F64" s="212">
        <v>0</v>
      </c>
      <c r="G64" s="212">
        <v>0</v>
      </c>
      <c r="H64" s="193">
        <v>113980</v>
      </c>
      <c r="I64" s="219">
        <v>73400</v>
      </c>
      <c r="J64" s="212">
        <v>13900</v>
      </c>
      <c r="K64" s="212">
        <v>0</v>
      </c>
      <c r="L64" s="212">
        <v>0</v>
      </c>
      <c r="M64" s="212">
        <v>59500</v>
      </c>
      <c r="N64" s="212">
        <v>0</v>
      </c>
      <c r="O64" s="212">
        <v>0</v>
      </c>
      <c r="P64" s="212">
        <v>0</v>
      </c>
      <c r="Q64" s="212">
        <v>0</v>
      </c>
      <c r="R64" s="212">
        <v>40580</v>
      </c>
      <c r="S64" s="212">
        <v>100080</v>
      </c>
      <c r="T64" s="194">
        <f t="shared" si="1"/>
        <v>0.1893732970027248</v>
      </c>
      <c r="U64" s="121">
        <v>40580</v>
      </c>
    </row>
    <row r="65" spans="1:21" ht="24.75" customHeight="1">
      <c r="A65" s="188" t="s">
        <v>40</v>
      </c>
      <c r="B65" s="215" t="s">
        <v>129</v>
      </c>
      <c r="C65" s="212">
        <v>2770776.695</v>
      </c>
      <c r="D65" s="212">
        <v>2429659</v>
      </c>
      <c r="E65" s="212">
        <v>341117.69499999995</v>
      </c>
      <c r="F65" s="212">
        <v>0</v>
      </c>
      <c r="G65" s="212">
        <v>0</v>
      </c>
      <c r="H65" s="193">
        <v>2770776.695</v>
      </c>
      <c r="I65" s="219">
        <v>2387194.074</v>
      </c>
      <c r="J65" s="212">
        <v>934275</v>
      </c>
      <c r="K65" s="212">
        <v>0</v>
      </c>
      <c r="L65" s="212">
        <v>0</v>
      </c>
      <c r="M65" s="212">
        <v>1452919.074</v>
      </c>
      <c r="N65" s="212">
        <v>0</v>
      </c>
      <c r="O65" s="212">
        <v>0</v>
      </c>
      <c r="P65" s="212">
        <v>0</v>
      </c>
      <c r="Q65" s="212">
        <v>0</v>
      </c>
      <c r="R65" s="212">
        <v>383582.621</v>
      </c>
      <c r="S65" s="212">
        <v>1836501.695</v>
      </c>
      <c r="T65" s="194">
        <f t="shared" si="1"/>
        <v>0.3913695204657248</v>
      </c>
      <c r="U65" s="113">
        <v>0</v>
      </c>
    </row>
    <row r="66" spans="1:21" ht="24.75" customHeight="1">
      <c r="A66" s="197" t="s">
        <v>74</v>
      </c>
      <c r="B66" s="198" t="s">
        <v>75</v>
      </c>
      <c r="C66" s="232">
        <v>67020</v>
      </c>
      <c r="D66" s="232">
        <v>14250</v>
      </c>
      <c r="E66" s="232">
        <v>52770</v>
      </c>
      <c r="F66" s="232">
        <v>0</v>
      </c>
      <c r="G66" s="232">
        <v>0</v>
      </c>
      <c r="H66" s="232">
        <v>67020</v>
      </c>
      <c r="I66" s="232">
        <v>65770</v>
      </c>
      <c r="J66" s="232">
        <v>21625</v>
      </c>
      <c r="K66" s="232">
        <v>14000</v>
      </c>
      <c r="L66" s="232">
        <v>0</v>
      </c>
      <c r="M66" s="232">
        <v>30145</v>
      </c>
      <c r="N66" s="232">
        <v>0</v>
      </c>
      <c r="O66" s="232">
        <v>0</v>
      </c>
      <c r="P66" s="232">
        <v>0</v>
      </c>
      <c r="Q66" s="232">
        <v>0</v>
      </c>
      <c r="R66" s="232">
        <v>1250</v>
      </c>
      <c r="S66" s="232">
        <v>31395</v>
      </c>
      <c r="T66" s="200">
        <f t="shared" si="1"/>
        <v>0.5416603314581117</v>
      </c>
      <c r="U66" s="119">
        <v>0</v>
      </c>
    </row>
    <row r="67" spans="1:21" ht="24.75" customHeight="1">
      <c r="A67" s="214" t="s">
        <v>37</v>
      </c>
      <c r="B67" s="216" t="s">
        <v>130</v>
      </c>
      <c r="C67" s="212">
        <v>25170</v>
      </c>
      <c r="D67" s="212">
        <v>1250</v>
      </c>
      <c r="E67" s="212">
        <v>23920</v>
      </c>
      <c r="F67" s="212">
        <v>0</v>
      </c>
      <c r="G67" s="212">
        <v>0</v>
      </c>
      <c r="H67" s="193">
        <v>25170</v>
      </c>
      <c r="I67" s="233">
        <v>23920</v>
      </c>
      <c r="J67" s="212">
        <v>7775</v>
      </c>
      <c r="K67" s="212">
        <v>0</v>
      </c>
      <c r="L67" s="212">
        <v>0</v>
      </c>
      <c r="M67" s="212">
        <v>16145</v>
      </c>
      <c r="N67" s="212">
        <v>0</v>
      </c>
      <c r="O67" s="212">
        <v>0</v>
      </c>
      <c r="P67" s="212">
        <v>0</v>
      </c>
      <c r="Q67" s="212">
        <v>0</v>
      </c>
      <c r="R67" s="212">
        <v>1250</v>
      </c>
      <c r="S67" s="212">
        <v>17395</v>
      </c>
      <c r="T67" s="194">
        <f t="shared" si="1"/>
        <v>0.3250418060200669</v>
      </c>
      <c r="U67" s="121">
        <v>0</v>
      </c>
    </row>
    <row r="68" spans="1:21" ht="24.75" customHeight="1">
      <c r="A68" s="188" t="s">
        <v>40</v>
      </c>
      <c r="B68" s="195" t="s">
        <v>131</v>
      </c>
      <c r="C68" s="212">
        <v>41850</v>
      </c>
      <c r="D68" s="212">
        <v>13000</v>
      </c>
      <c r="E68" s="212">
        <v>28850</v>
      </c>
      <c r="F68" s="212">
        <v>0</v>
      </c>
      <c r="G68" s="212">
        <v>0</v>
      </c>
      <c r="H68" s="193">
        <v>41850</v>
      </c>
      <c r="I68" s="233">
        <v>41850</v>
      </c>
      <c r="J68" s="212">
        <v>13850</v>
      </c>
      <c r="K68" s="212">
        <v>14000</v>
      </c>
      <c r="L68" s="212">
        <v>0</v>
      </c>
      <c r="M68" s="212">
        <v>14000</v>
      </c>
      <c r="N68" s="212">
        <v>0</v>
      </c>
      <c r="O68" s="212">
        <v>0</v>
      </c>
      <c r="P68" s="212">
        <v>0</v>
      </c>
      <c r="Q68" s="212">
        <v>0</v>
      </c>
      <c r="R68" s="212">
        <v>0</v>
      </c>
      <c r="S68" s="212">
        <v>14000</v>
      </c>
      <c r="T68" s="194">
        <f t="shared" si="1"/>
        <v>0.6654719235364397</v>
      </c>
      <c r="U68" s="113">
        <v>0</v>
      </c>
    </row>
    <row r="69" spans="1:21" ht="24.75" customHeight="1">
      <c r="A69" s="197" t="s">
        <v>76</v>
      </c>
      <c r="B69" s="198" t="s">
        <v>77</v>
      </c>
      <c r="C69" s="232">
        <v>81900</v>
      </c>
      <c r="D69" s="232">
        <v>10000</v>
      </c>
      <c r="E69" s="232">
        <v>71900</v>
      </c>
      <c r="F69" s="232">
        <v>0</v>
      </c>
      <c r="G69" s="232">
        <v>0</v>
      </c>
      <c r="H69" s="232">
        <v>81900</v>
      </c>
      <c r="I69" s="232">
        <v>2500</v>
      </c>
      <c r="J69" s="232">
        <v>2500</v>
      </c>
      <c r="K69" s="232">
        <v>0</v>
      </c>
      <c r="L69" s="232">
        <v>0</v>
      </c>
      <c r="M69" s="232">
        <v>0</v>
      </c>
      <c r="N69" s="232">
        <v>0</v>
      </c>
      <c r="O69" s="232">
        <v>0</v>
      </c>
      <c r="P69" s="232">
        <v>0</v>
      </c>
      <c r="Q69" s="232">
        <v>0</v>
      </c>
      <c r="R69" s="232">
        <v>79400</v>
      </c>
      <c r="S69" s="232">
        <v>79400</v>
      </c>
      <c r="T69" s="200">
        <f t="shared" si="1"/>
        <v>1</v>
      </c>
      <c r="U69" s="119">
        <f>SUM(U70:U71)</f>
        <v>79400</v>
      </c>
    </row>
    <row r="70" spans="1:21" ht="24.75" customHeight="1">
      <c r="A70" s="210" t="s">
        <v>37</v>
      </c>
      <c r="B70" s="234" t="s">
        <v>132</v>
      </c>
      <c r="C70" s="235">
        <v>70800</v>
      </c>
      <c r="D70" s="235">
        <v>0</v>
      </c>
      <c r="E70" s="235">
        <v>70800</v>
      </c>
      <c r="F70" s="235">
        <v>0</v>
      </c>
      <c r="G70" s="235">
        <v>0</v>
      </c>
      <c r="H70" s="235">
        <v>70800</v>
      </c>
      <c r="I70" s="235">
        <v>1400</v>
      </c>
      <c r="J70" s="235">
        <v>1400</v>
      </c>
      <c r="K70" s="235">
        <v>0</v>
      </c>
      <c r="L70" s="235">
        <v>0</v>
      </c>
      <c r="M70" s="235">
        <v>0</v>
      </c>
      <c r="N70" s="235">
        <v>0</v>
      </c>
      <c r="O70" s="235">
        <v>0</v>
      </c>
      <c r="P70" s="235">
        <v>0</v>
      </c>
      <c r="Q70" s="235">
        <v>0</v>
      </c>
      <c r="R70" s="235">
        <v>69400</v>
      </c>
      <c r="S70" s="235">
        <v>69400</v>
      </c>
      <c r="T70" s="236">
        <f t="shared" si="1"/>
        <v>1</v>
      </c>
      <c r="U70" s="121">
        <v>69400</v>
      </c>
    </row>
    <row r="71" spans="1:21" ht="24.75" customHeight="1">
      <c r="A71" s="237" t="s">
        <v>40</v>
      </c>
      <c r="B71" s="238" t="s">
        <v>133</v>
      </c>
      <c r="C71" s="239">
        <v>11100</v>
      </c>
      <c r="D71" s="239">
        <v>10000</v>
      </c>
      <c r="E71" s="239">
        <v>1100</v>
      </c>
      <c r="F71" s="239">
        <v>0</v>
      </c>
      <c r="G71" s="239">
        <v>0</v>
      </c>
      <c r="H71" s="239">
        <v>11100</v>
      </c>
      <c r="I71" s="239">
        <v>1100</v>
      </c>
      <c r="J71" s="239">
        <v>1100</v>
      </c>
      <c r="K71" s="239">
        <v>0</v>
      </c>
      <c r="L71" s="239">
        <v>0</v>
      </c>
      <c r="M71" s="239">
        <v>0</v>
      </c>
      <c r="N71" s="239">
        <v>0</v>
      </c>
      <c r="O71" s="239">
        <v>0</v>
      </c>
      <c r="P71" s="239">
        <v>0</v>
      </c>
      <c r="Q71" s="239">
        <v>0</v>
      </c>
      <c r="R71" s="239">
        <v>10000</v>
      </c>
      <c r="S71" s="239">
        <v>10000</v>
      </c>
      <c r="T71" s="240">
        <f t="shared" si="1"/>
        <v>1</v>
      </c>
      <c r="U71" s="113">
        <v>10000</v>
      </c>
    </row>
    <row r="72" spans="1:21" s="17" customFormat="1" ht="29.25" customHeight="1">
      <c r="A72" s="141"/>
      <c r="B72" s="141"/>
      <c r="C72" s="141"/>
      <c r="D72" s="141"/>
      <c r="E72" s="141"/>
      <c r="F72" s="43"/>
      <c r="G72" s="24"/>
      <c r="H72" s="24"/>
      <c r="I72" s="24"/>
      <c r="J72" s="24"/>
      <c r="K72" s="24"/>
      <c r="L72" s="24"/>
      <c r="M72" s="24"/>
      <c r="N72" s="24"/>
      <c r="O72" s="128" t="str">
        <f>'Thong tin'!B8</f>
        <v>Kon Tum, ngày       tháng 03 năm 2019</v>
      </c>
      <c r="P72" s="128"/>
      <c r="Q72" s="128"/>
      <c r="R72" s="128"/>
      <c r="S72" s="128"/>
      <c r="T72" s="128"/>
      <c r="U72" s="123"/>
    </row>
    <row r="73" spans="1:21" s="44" customFormat="1" ht="19.5" customHeight="1">
      <c r="A73" s="25"/>
      <c r="B73" s="129" t="s">
        <v>5</v>
      </c>
      <c r="C73" s="129"/>
      <c r="D73" s="129"/>
      <c r="E73" s="129"/>
      <c r="F73" s="26"/>
      <c r="G73" s="26"/>
      <c r="H73" s="26"/>
      <c r="I73" s="26"/>
      <c r="J73" s="26"/>
      <c r="K73" s="26"/>
      <c r="L73" s="26"/>
      <c r="M73" s="26"/>
      <c r="N73" s="26"/>
      <c r="O73" s="130" t="str">
        <f>'Thong tin'!B7</f>
        <v>CỤC TRƯỞNG
</v>
      </c>
      <c r="P73" s="130"/>
      <c r="Q73" s="130"/>
      <c r="R73" s="130"/>
      <c r="S73" s="130"/>
      <c r="T73" s="130"/>
      <c r="U73" s="124"/>
    </row>
    <row r="74" spans="1:20" ht="18.75">
      <c r="A74" s="12"/>
      <c r="B74" s="27"/>
      <c r="C74" s="27"/>
      <c r="D74" s="27"/>
      <c r="E74" s="13"/>
      <c r="F74" s="13"/>
      <c r="G74" s="13"/>
      <c r="H74" s="13"/>
      <c r="I74" s="13"/>
      <c r="J74" s="13"/>
      <c r="K74" s="13"/>
      <c r="L74" s="13"/>
      <c r="M74" s="13"/>
      <c r="N74" s="13"/>
      <c r="O74" s="13"/>
      <c r="P74" s="13"/>
      <c r="Q74" s="13"/>
      <c r="R74" s="13"/>
      <c r="S74" s="13"/>
      <c r="T74" s="13"/>
    </row>
    <row r="75" spans="1:20" ht="18.75">
      <c r="A75" s="12"/>
      <c r="B75" s="12"/>
      <c r="C75" s="12"/>
      <c r="D75" s="13"/>
      <c r="E75" s="13"/>
      <c r="F75" s="13"/>
      <c r="G75" s="13"/>
      <c r="H75" s="13"/>
      <c r="I75" s="13"/>
      <c r="J75" s="13"/>
      <c r="K75" s="13"/>
      <c r="L75" s="13"/>
      <c r="M75" s="13"/>
      <c r="N75" s="13"/>
      <c r="O75" s="13"/>
      <c r="P75" s="13"/>
      <c r="Q75" s="13"/>
      <c r="R75" s="13"/>
      <c r="S75" s="12"/>
      <c r="T75" s="12"/>
    </row>
    <row r="76" spans="1:20" ht="18.75">
      <c r="A76" s="11"/>
      <c r="B76" s="138" t="str">
        <f>'Thong tin'!B5</f>
        <v>Phạm Anh Vũ</v>
      </c>
      <c r="C76" s="138"/>
      <c r="D76" s="138"/>
      <c r="E76" s="138"/>
      <c r="F76" s="11"/>
      <c r="G76" s="11"/>
      <c r="H76" s="11"/>
      <c r="I76" s="11"/>
      <c r="J76" s="11"/>
      <c r="K76" s="11"/>
      <c r="L76" s="11"/>
      <c r="M76" s="11"/>
      <c r="N76" s="11"/>
      <c r="O76" s="138" t="str">
        <f>'Thong tin'!B6</f>
        <v>Cao Minh Hoàng Tùng</v>
      </c>
      <c r="P76" s="138"/>
      <c r="Q76" s="138"/>
      <c r="R76" s="138"/>
      <c r="S76" s="138"/>
      <c r="T76" s="138"/>
    </row>
    <row r="77" spans="2:20" ht="1.5" customHeight="1">
      <c r="B77" s="148"/>
      <c r="C77" s="148"/>
      <c r="D77" s="148"/>
      <c r="E77" s="148"/>
      <c r="P77" s="148"/>
      <c r="Q77" s="148"/>
      <c r="R77" s="148"/>
      <c r="S77" s="148"/>
      <c r="T77" s="149"/>
    </row>
  </sheetData>
  <sheetProtection/>
  <mergeCells count="35">
    <mergeCell ref="U6:U9"/>
    <mergeCell ref="E1:P1"/>
    <mergeCell ref="A2:D2"/>
    <mergeCell ref="E2:P2"/>
    <mergeCell ref="Q2:T2"/>
    <mergeCell ref="Q4:T4"/>
    <mergeCell ref="Q5:T5"/>
    <mergeCell ref="T6:T9"/>
    <mergeCell ref="A3:D3"/>
    <mergeCell ref="E3:P3"/>
    <mergeCell ref="S6:S9"/>
    <mergeCell ref="D8:D9"/>
    <mergeCell ref="E8:E9"/>
    <mergeCell ref="I8:I9"/>
    <mergeCell ref="J8:Q8"/>
    <mergeCell ref="C7:C9"/>
    <mergeCell ref="D7:E7"/>
    <mergeCell ref="H7:H9"/>
    <mergeCell ref="I7:Q7"/>
    <mergeCell ref="R7:R9"/>
    <mergeCell ref="A6:B9"/>
    <mergeCell ref="C6:E6"/>
    <mergeCell ref="G6:G9"/>
    <mergeCell ref="H6:R6"/>
    <mergeCell ref="F6:F9"/>
    <mergeCell ref="A10:B10"/>
    <mergeCell ref="A11:B11"/>
    <mergeCell ref="A72:E72"/>
    <mergeCell ref="B76:E76"/>
    <mergeCell ref="O76:T76"/>
    <mergeCell ref="B77:E77"/>
    <mergeCell ref="P77:T77"/>
    <mergeCell ref="B73:E73"/>
    <mergeCell ref="O73:T73"/>
    <mergeCell ref="O72:T72"/>
  </mergeCells>
  <printOptions/>
  <pageMargins left="0.2" right="0" top="0.29" bottom="0.42" header="0.511811023622047" footer="0.2"/>
  <pageSetup horizontalDpi="600" verticalDpi="600" orientation="landscape" paperSize="9" scale="76" r:id="rId2"/>
  <headerFooter alignWithMargins="0">
    <oddFooter>&amp;CPage &amp;P</oddFooter>
  </headerFooter>
  <ignoredErrors>
    <ignoredError sqref="T11" formula="1"/>
    <ignoredError sqref="U33 U58 U6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2019-03-06T07:02:37Z</cp:lastPrinted>
  <dcterms:created xsi:type="dcterms:W3CDTF">2005-11-04T11:36:55Z</dcterms:created>
  <dcterms:modified xsi:type="dcterms:W3CDTF">2019-03-06T07:03:42Z</dcterms:modified>
  <cp:category/>
  <cp:version/>
  <cp:contentType/>
  <cp:contentStatus/>
</cp:coreProperties>
</file>